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1505" windowHeight="7485" tabRatio="825" firstSheet="6" activeTab="9"/>
  </bookViews>
  <sheets>
    <sheet name="İKİS YATIRIM TEKLİF TABLOSU KUR" sheetId="1" r:id="rId1"/>
    <sheet name="2015 YATIRIM İLAVE İHTİYAÇ " sheetId="2" r:id="rId2"/>
    <sheet name="2015 YATIRIM İLAVE İHTİYAÇ" sheetId="3" r:id="rId3"/>
    <sheet name="2015-2017 PROJE BAZ.YAT.TEKLİFİ" sheetId="4" r:id="rId4"/>
    <sheet name="2015-2017 YATIRIM TEKLİFİ EKO." sheetId="5" r:id="rId5"/>
    <sheet name="TABLO-1 EĞİTİM ÖZET TAB.KURU" sheetId="6" r:id="rId6"/>
    <sheet name="TABLO-2 YAT.PRJ.LİS.KURUM TEKLİ" sheetId="7" r:id="rId7"/>
    <sheet name="YATIRIM TEKLİF TABLOSU KURM TEK" sheetId="8" r:id="rId8"/>
    <sheet name="YATIRIM TEKLİF TABLOSU KURM ÖRN" sheetId="9" r:id="rId9"/>
    <sheet name="TABLO-4 YAT.PRJ.STR.PLN.-PER.PR" sheetId="10" r:id="rId10"/>
    <sheet name="TABLO-4 YAT.PRJ.STR.PLN.-PER.ÖR" sheetId="11" r:id="rId11"/>
  </sheets>
  <definedNames>
    <definedName name="_xlnm.Print_Titles" localSheetId="2">'2015 YATIRIM İLAVE İHTİYAÇ'!$1:$6</definedName>
    <definedName name="_xlnm.Print_Titles" localSheetId="3">'2015-2017 PROJE BAZ.YAT.TEKLİFİ'!$1:$6</definedName>
    <definedName name="_xlnm.Print_Titles" localSheetId="4">'2015-2017 YATIRIM TEKLİFİ EKO.'!$1:$2</definedName>
  </definedNames>
  <calcPr fullCalcOnLoad="1"/>
</workbook>
</file>

<file path=xl/sharedStrings.xml><?xml version="1.0" encoding="utf-8"?>
<sst xmlns="http://schemas.openxmlformats.org/spreadsheetml/2006/main" count="1783" uniqueCount="590">
  <si>
    <t>06.6</t>
  </si>
  <si>
    <t>MENKUL MALLARIN BÜYÜK ONARIM GİDERLERİ</t>
  </si>
  <si>
    <t>06.3</t>
  </si>
  <si>
    <t>GAYRİ MADDİ HAK ALIMLARI</t>
  </si>
  <si>
    <t>Diğer (SKS ) DESTEK ÜNİV.YAT</t>
  </si>
  <si>
    <t>Diğer Mefruşatı Alımları</t>
  </si>
  <si>
    <t>İşyeri Mak.Teç. Alm.</t>
  </si>
  <si>
    <t>06.5</t>
  </si>
  <si>
    <t>GAYRİMENKUL SERMAYE ÜRETİM GİDERLERİ</t>
  </si>
  <si>
    <t>06.7</t>
  </si>
  <si>
    <t>III. BEŞERİ GELİŞME VE SOSYAL DAYANIŞMANIN GÜÇLENDİRİLMESİ</t>
  </si>
  <si>
    <t>"ÖZKAYNAK " bölümüne yatırım için kuruluşun dış proje kredisi dışındaki iç kaynaklardan karşıladığı dış harcama yazılacaktır.</t>
  </si>
  <si>
    <t>( 1 )</t>
  </si>
  <si>
    <t>( 2 )</t>
  </si>
  <si>
    <t>I. GENEL BİLGİLER</t>
  </si>
  <si>
    <t>Proje Adı</t>
  </si>
  <si>
    <t>Yatırım Kategorisi</t>
  </si>
  <si>
    <t>Proje Uygulayıcısı Kuruluş Türü</t>
  </si>
  <si>
    <t>Proje Uygulayıcısı Kuruluş</t>
  </si>
  <si>
    <t>Projenin Durumu</t>
  </si>
  <si>
    <t>Proje No</t>
  </si>
  <si>
    <t>Proje Yeri</t>
  </si>
  <si>
    <t>Proje Türü</t>
  </si>
  <si>
    <t>Seçenekler</t>
  </si>
  <si>
    <t>Kamu Yatırım Programında Yer Alan Proje</t>
  </si>
  <si>
    <t>Özel Amaçlı Merkezi Programlardan (Köydes)</t>
  </si>
  <si>
    <t>Tamamı Yereldeki İdari Birimlerin Kaynaklarından</t>
  </si>
  <si>
    <t>Teşvik Belgeli Özel Sektör Yatırımı</t>
  </si>
  <si>
    <t>Uluslararası Kuruluşlardan (Dünya Bankası)</t>
  </si>
  <si>
    <t>Vatandaş - Devlet İşbirliği Kapsamında Yapılan</t>
  </si>
  <si>
    <t>Devam Eden Proje</t>
  </si>
  <si>
    <t>Yeni Proje</t>
  </si>
  <si>
    <t>(Birden Fazla Seçebilirsiniz)</t>
  </si>
  <si>
    <t>Beşiktaş</t>
  </si>
  <si>
    <t>Esenler</t>
  </si>
  <si>
    <t>Kadıköy</t>
  </si>
  <si>
    <t>Şişli</t>
  </si>
  <si>
    <t>Altyapı, Çevre Düzenlemesi</t>
  </si>
  <si>
    <t>Araştırma Geliştirme</t>
  </si>
  <si>
    <t xml:space="preserve">Bakım, Onarım, Tadilat </t>
  </si>
  <si>
    <t>Diğer</t>
  </si>
  <si>
    <t>GAYRİMENKUL BÜYÜK ONARIM GİDERLERİ</t>
  </si>
  <si>
    <t>Diğerleri</t>
  </si>
  <si>
    <t>Hizmet Binası (034 D.Paşa Kamp.Eğit.Binası)</t>
  </si>
  <si>
    <t>06.4</t>
  </si>
  <si>
    <t>GAYRİMENKUL ALIMLARI VE KAMULAŞTIRMA</t>
  </si>
  <si>
    <t>08.1.0.00</t>
  </si>
  <si>
    <t>Hizmet Tesisleri (031 Spor Tesisleri)</t>
  </si>
  <si>
    <t>06.9</t>
  </si>
  <si>
    <t>DİĞER SERMAYE GİDERLERİ</t>
  </si>
  <si>
    <t>ÖZEL ÖDENEK (DÖSE)</t>
  </si>
  <si>
    <t>Kimyevi Madde ile Kauçuk ve Plastik Ürün Alımları</t>
  </si>
  <si>
    <t>2008H035090</t>
  </si>
  <si>
    <t>(1) 2010 yılı yatırım projelerinin stratejik plan ve 2010 yılı performans programında yer alan ilgili amaç, hedef ve performans hedefi numaraları/kodları gösterilecektir.</t>
  </si>
  <si>
    <r>
      <t xml:space="preserve">Kampüs Altyapısı </t>
    </r>
    <r>
      <rPr>
        <b/>
        <sz val="10"/>
        <color indexed="10"/>
        <rFont val="Verdana"/>
        <family val="2"/>
      </rPr>
      <t>(Davutpaşa Kampüs Altyapısı)</t>
    </r>
  </si>
  <si>
    <t>Tablo- 4:   2010 YILI YATIRIM PROJELERİNİN STRATEJİK PLAN VE PERFORMANS PROGRAMI İLE İLİŞKİSİ</t>
  </si>
  <si>
    <t>Derslik ve Merkezi Birimler</t>
  </si>
  <si>
    <r>
      <t>2010 yılı sonuna kadar yeni gelişmekte olan Davutpaşa Kampusünde eğitim öğretim ve hizmet verilecek binalarımızın 20.000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si tamamlanmış olacaktır. (2010 Yılı % 25)</t>
    </r>
  </si>
  <si>
    <t>İDA-A15H1</t>
  </si>
  <si>
    <r>
      <t>2010 yılı sonuna kadar Davutpaşa Kampusünde tolam 15.000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lik alanın internet sistemi alt yapısının kablolama çalışmaları tamamlanmış olacaktır. (2010 Yılı % 33)</t>
    </r>
  </si>
  <si>
    <t>2010 yılı sonuna kadar disiplinler arası eğitim öğretim yapacak yeni bir fakülte ve/veya lisans programlarının açılması sağlanacak (2010 Yılı % 33)</t>
  </si>
  <si>
    <t>İşyeri Makine ve Teçhizat Alımları</t>
  </si>
  <si>
    <t>Merkezi Bütçe (TL.)</t>
  </si>
  <si>
    <t>İç Kredi (TL.)</t>
  </si>
  <si>
    <t>Dış Kredi (TL.)</t>
  </si>
  <si>
    <t>Öz Kaynak (TL.)</t>
  </si>
  <si>
    <t>Hibe (TL.)</t>
  </si>
  <si>
    <t>BÜTÇE TAHMİNİ</t>
  </si>
  <si>
    <t>Y.T.Ü. Çevre Teknolojileri Araştırma Merkezi</t>
  </si>
  <si>
    <t>2012</t>
  </si>
  <si>
    <t>06.2.1.90</t>
  </si>
  <si>
    <t>Diğer Giderler</t>
  </si>
  <si>
    <t>- Dairesel Kstl.Pls.Borular İçinde Değişik Yoğ.Küresel Kapsül-Su Karışım Akışının İnce.</t>
  </si>
  <si>
    <t>- Demir ve Saç Yüz.Krnms. İçin Pasın (Fe203) Atmosferden Etkiln.Magnetite Dönüşt.</t>
  </si>
  <si>
    <t>(107.000)</t>
  </si>
  <si>
    <t>(140.000)</t>
  </si>
  <si>
    <t>(333.000)</t>
  </si>
  <si>
    <r>
      <t xml:space="preserve">KAMPÜS ALTYAPISI </t>
    </r>
    <r>
      <rPr>
        <b/>
        <sz val="10"/>
        <color indexed="10"/>
        <rFont val="Arial Tur"/>
        <family val="0"/>
      </rPr>
      <t>(D.Paşa Kampüsü Altyapısı)</t>
    </r>
  </si>
  <si>
    <t>REKTÖRLÜK BİLİMSEL ARAŞTIRMA PROJELERİ</t>
  </si>
  <si>
    <t>(Makine ve Teçhizat Alımı)</t>
  </si>
  <si>
    <t>MUHTELİF İŞLER</t>
  </si>
  <si>
    <t>(Bilgi Teknolojileri)</t>
  </si>
  <si>
    <t>(Yayın Alımı)</t>
  </si>
  <si>
    <t>Toplam Proje Tutarı (TL.)</t>
  </si>
  <si>
    <t>Önceki Yıllar Toplam Harcama Tutarı (TL.)</t>
  </si>
  <si>
    <t>A) ETÜD-PROJE İŞLERİ TOPLAMI</t>
  </si>
  <si>
    <t>B) DEVAM EDEN PROJELER TOPLAMI</t>
  </si>
  <si>
    <t>C) YENİ PROJELER TOPLAMI</t>
  </si>
  <si>
    <t>İstanbul</t>
  </si>
  <si>
    <t>Çeşitli Ünitelerin Etüd Projesi</t>
  </si>
  <si>
    <t>1997H031070</t>
  </si>
  <si>
    <t>1998H031590</t>
  </si>
  <si>
    <t>2000H031620</t>
  </si>
  <si>
    <t>1997H050240</t>
  </si>
  <si>
    <t>YILDIZ TEKNİK ÜNİVERSİTESİ</t>
  </si>
  <si>
    <t>GENEL TOPLAM</t>
  </si>
  <si>
    <t>Açık ve Kapalı Spor Tesisleri</t>
  </si>
  <si>
    <t>Yayın Alımı</t>
  </si>
  <si>
    <r>
      <t xml:space="preserve">Büyük Onarım </t>
    </r>
    <r>
      <rPr>
        <b/>
        <sz val="10"/>
        <color indexed="10"/>
        <rFont val="Arial Tur"/>
        <family val="0"/>
      </rPr>
      <t>( 1 )</t>
    </r>
  </si>
  <si>
    <r>
      <t>Üniversitemizin 1998-2007 Yılları Yatırım Programında</t>
    </r>
    <r>
      <rPr>
        <sz val="10"/>
        <rFont val="Arial Tur"/>
        <family val="0"/>
      </rPr>
      <t xml:space="preserve"> yer alan </t>
    </r>
    <r>
      <rPr>
        <b/>
        <sz val="10"/>
        <rFont val="Arial Tur"/>
        <family val="0"/>
      </rPr>
      <t>1998H031590</t>
    </r>
    <r>
      <rPr>
        <sz val="10"/>
        <rFont val="Arial Tur"/>
        <family val="0"/>
      </rPr>
      <t xml:space="preserve"> numaralı </t>
    </r>
    <r>
      <rPr>
        <b/>
        <sz val="10"/>
        <rFont val="Arial Tur"/>
        <family val="0"/>
      </rPr>
      <t>"Merk. Kamp. Hünkar Dai. ve Tar. Bin. Köşk. Rest."</t>
    </r>
    <r>
      <rPr>
        <sz val="10"/>
        <rFont val="Arial Tur"/>
        <family val="0"/>
      </rPr>
      <t xml:space="preserve"> projesi; </t>
    </r>
    <r>
      <rPr>
        <b/>
        <sz val="10"/>
        <rFont val="Arial Tur"/>
        <family val="0"/>
      </rPr>
      <t>2008 Yılı Yatırım Programında 2008H035090</t>
    </r>
    <r>
      <rPr>
        <sz val="10"/>
        <rFont val="Arial Tur"/>
        <family val="0"/>
      </rPr>
      <t xml:space="preserve"> numaralı </t>
    </r>
    <r>
      <rPr>
        <b/>
        <sz val="10"/>
        <rFont val="Arial Tur"/>
        <family val="0"/>
      </rPr>
      <t>"Büyük Onarım"</t>
    </r>
    <r>
      <rPr>
        <sz val="10"/>
        <rFont val="Arial Tur"/>
        <family val="0"/>
      </rPr>
      <t xml:space="preserve"> projesine dahil edilmiş ve bu proje </t>
    </r>
    <r>
      <rPr>
        <b/>
        <sz val="10"/>
        <rFont val="Arial Tur"/>
        <family val="0"/>
      </rPr>
      <t>2011 Yılı Yatırım Tekliflerinde</t>
    </r>
    <r>
      <rPr>
        <sz val="10"/>
        <rFont val="Arial Tur"/>
        <family val="0"/>
      </rPr>
      <t xml:space="preserve"> çok yıllı olarak devam eden projeler grubunda gösterilmiştir.</t>
    </r>
  </si>
  <si>
    <r>
      <t xml:space="preserve">Yayın Alımı </t>
    </r>
    <r>
      <rPr>
        <b/>
        <sz val="10"/>
        <color indexed="10"/>
        <rFont val="Arial Tur"/>
        <family val="0"/>
      </rPr>
      <t>( 4 )</t>
    </r>
  </si>
  <si>
    <t>Donanım, Yazılım</t>
  </si>
  <si>
    <t>Etüd Proje</t>
  </si>
  <si>
    <t>Hizmet Alımı</t>
  </si>
  <si>
    <t>İnşaat, Yapım</t>
  </si>
  <si>
    <t>Makine ve Teçhizat, Donatım</t>
  </si>
  <si>
    <t>Mal Alımı</t>
  </si>
  <si>
    <t>Proje Fikrinin Geliştirimesinde Uygulanan Yöntem</t>
  </si>
  <si>
    <t>İhtiyaç Analizi</t>
  </si>
  <si>
    <t>Soru Analizi</t>
  </si>
  <si>
    <t>Olanak/Fırsat Etüdü</t>
  </si>
  <si>
    <t>Fizibilitesi Varsa İşaretleyiniz</t>
  </si>
  <si>
    <t>II. UYGULAMA BİLGİLERİ</t>
  </si>
  <si>
    <t>No</t>
  </si>
  <si>
    <t>İstenilen Bilgi</t>
  </si>
  <si>
    <t>Doldurulacak Alan</t>
  </si>
  <si>
    <t>Proje Özeti</t>
  </si>
  <si>
    <t>Projenin Önem Düzeyi</t>
  </si>
  <si>
    <t>1. Derece (Acil)</t>
  </si>
  <si>
    <t>2. Derece (Zorunlu)</t>
  </si>
  <si>
    <t>3. Derece (Faydalı)</t>
  </si>
  <si>
    <t>Projenin Tamamlanma Düzeyi</t>
  </si>
  <si>
    <t>1. Başlanmayan</t>
  </si>
  <si>
    <t>2. İhale Aşamasında</t>
  </si>
  <si>
    <t>3. Devam Eden (%1-25)</t>
  </si>
  <si>
    <t>4. Devam Eden (%26-50)</t>
  </si>
  <si>
    <t>5. Devam Eden (%51-75)</t>
  </si>
  <si>
    <t>6. Devam Eden (%76-99)</t>
  </si>
  <si>
    <t>7. Biten</t>
  </si>
  <si>
    <t>Projenin Süresi (Ay)</t>
  </si>
  <si>
    <t>Projenin Başlama Tarihi</t>
  </si>
  <si>
    <t>Projenin Bitiş Tarihi</t>
  </si>
  <si>
    <t>III. MALİ BİLGİLERİ</t>
  </si>
  <si>
    <t>PROJE SAYISI</t>
  </si>
  <si>
    <t>ETÜD-PROJE İŞLERİ</t>
  </si>
  <si>
    <t>DEVAM EDEN PROJELER</t>
  </si>
  <si>
    <t>YENİ PROJELER</t>
  </si>
  <si>
    <t>SEKTÖRÜ / ALT SEKTÖR</t>
  </si>
  <si>
    <t>EĞİTİM - BEDEN EĞİTİMİ VE SPOR</t>
  </si>
  <si>
    <t>SEKTÖRÜ         : DİĞER KAMU HİZMETLERİ - TEKNOLOJİK ARAŞTIRMA</t>
  </si>
  <si>
    <t>DİĞER KAMU HİZMETLERİ - TEKNOLOJİK ARAŞTIRMA</t>
  </si>
  <si>
    <t>2010-2010</t>
  </si>
  <si>
    <t>Eğitim</t>
  </si>
  <si>
    <t>Sektörü</t>
  </si>
  <si>
    <t>Madencilik</t>
  </si>
  <si>
    <t>Sağlık</t>
  </si>
  <si>
    <t>Tarım</t>
  </si>
  <si>
    <t>Haberleşme</t>
  </si>
  <si>
    <t>Üniversiteler</t>
  </si>
  <si>
    <t>Turizm</t>
  </si>
  <si>
    <t>Ulaştırma</t>
  </si>
  <si>
    <t>2008</t>
  </si>
  <si>
    <t>2011</t>
  </si>
  <si>
    <t>YER                 (İL ve İLÇE)</t>
  </si>
  <si>
    <t>İŞİN BAŞLAMA / BİTİŞ TARİHİ</t>
  </si>
  <si>
    <t>ÖZGELİR</t>
  </si>
  <si>
    <t>(Makine ve Teçhizat Alımı) - (Bilgi Teknolojileri) - (Yayın Alımı)</t>
  </si>
  <si>
    <t>Mak. Teçh. + Bkm. Onr. + Bil. Don. Yaz. Alty. + Küt. Yay. Alm. + Taşıt</t>
  </si>
  <si>
    <t>Öz Gelir</t>
  </si>
  <si>
    <t>SEKTÖRÜ         : EĞİTİM - YÜKSEKÖĞRETİM</t>
  </si>
  <si>
    <t>Öğretim Üyesi Yetiştirme Programı</t>
  </si>
  <si>
    <t>Yabancı Dil Basılı Süreli Yayın Alımı</t>
  </si>
  <si>
    <t>Çeşit</t>
  </si>
  <si>
    <t>Yabancı Dil Basılı Kitap Alımı</t>
  </si>
  <si>
    <t>Türkçe Dilde Basılı Kitap Alımı</t>
  </si>
  <si>
    <t>E-Dergi Veri Tabanları Aboneliği</t>
  </si>
  <si>
    <t>Paket</t>
  </si>
  <si>
    <t>E-Kitap Veri Tabanı Paketleri Alımı ve Aboneliği</t>
  </si>
  <si>
    <t>Türkçe Dilde Basılı Ders Kitapları</t>
  </si>
  <si>
    <t>Tahmini Fiziki Gerçekleşme</t>
  </si>
  <si>
    <t>Tutarı</t>
  </si>
  <si>
    <t>Miktarı</t>
  </si>
  <si>
    <t>Birimi</t>
  </si>
  <si>
    <t>2010  YATIRIM TEKLİFİNİN</t>
  </si>
  <si>
    <t>2011  YATIRIM TEKLİFİNİN</t>
  </si>
  <si>
    <t>EĞİTİM - YÜKSEKÖĞRETİM SEKTÖRÜ</t>
  </si>
  <si>
    <t>2006</t>
  </si>
  <si>
    <t>2007</t>
  </si>
  <si>
    <t>EĞİTİM - YÜKSEKÖĞRETİM</t>
  </si>
  <si>
    <r>
      <t xml:space="preserve">YENİ PROJE </t>
    </r>
    <r>
      <rPr>
        <b/>
        <sz val="10"/>
        <rFont val="Arial Tur"/>
        <family val="0"/>
      </rPr>
      <t xml:space="preserve">MUHTELİF İŞLER </t>
    </r>
    <r>
      <rPr>
        <b/>
        <sz val="10"/>
        <color indexed="10"/>
        <rFont val="Arial Tur"/>
        <family val="0"/>
      </rPr>
      <t>(Yayın Alımı)</t>
    </r>
  </si>
  <si>
    <r>
      <t xml:space="preserve">2008H035090 BÜYÜK ONARIM </t>
    </r>
    <r>
      <rPr>
        <b/>
        <sz val="10"/>
        <color indexed="10"/>
        <rFont val="Arial Tur"/>
        <family val="0"/>
      </rPr>
      <t>( * )</t>
    </r>
  </si>
  <si>
    <r>
      <t xml:space="preserve">YENİ PROJE </t>
    </r>
    <r>
      <rPr>
        <b/>
        <sz val="10"/>
        <rFont val="Arial Tur"/>
        <family val="0"/>
      </rPr>
      <t>ÇEŞİTLİ ÜNİTELERİN ETÜD PROJESİ</t>
    </r>
  </si>
  <si>
    <r>
      <t xml:space="preserve">1997H031070 DERSLİK VE MERKEZİ BİRİMLER </t>
    </r>
    <r>
      <rPr>
        <b/>
        <sz val="10"/>
        <color indexed="10"/>
        <rFont val="Arial Tur"/>
        <family val="0"/>
      </rPr>
      <t>(D.Paşa Kamp.Eğitim ve Hizm.Bin.(107482m</t>
    </r>
    <r>
      <rPr>
        <b/>
        <vertAlign val="superscript"/>
        <sz val="10"/>
        <color indexed="10"/>
        <rFont val="Arial Tur"/>
        <family val="0"/>
      </rPr>
      <t>2</t>
    </r>
    <r>
      <rPr>
        <b/>
        <sz val="10"/>
        <color indexed="10"/>
        <rFont val="Arial Tur"/>
        <family val="0"/>
      </rPr>
      <t>))</t>
    </r>
  </si>
  <si>
    <r>
      <t xml:space="preserve">2000H031620 KAMPÜS ALTYAPISI </t>
    </r>
    <r>
      <rPr>
        <b/>
        <sz val="10"/>
        <color indexed="10"/>
        <rFont val="Arial Tur"/>
        <family val="0"/>
      </rPr>
      <t>(D.Paşa Kampüsü Altyapısı)</t>
    </r>
  </si>
  <si>
    <t>1997H050240 AÇIK VE KAPALI SPOR TESİSLERİ</t>
  </si>
  <si>
    <r>
      <t xml:space="preserve">YENİ PROJELER </t>
    </r>
    <r>
      <rPr>
        <b/>
        <sz val="10"/>
        <rFont val="Arial Tur"/>
        <family val="0"/>
      </rPr>
      <t>(TEKNOLOJİK ARŞ.PRJ.) Y.T.Ü. Çevre Teknolojileri Araştırma Merkezi - Öğretim Üyesi Yetiştirme Programı - Disiplinlerarası Bilim ve Teknoloji Geliştirme Merkezi</t>
    </r>
  </si>
  <si>
    <r>
      <t xml:space="preserve">YENİ PROJE </t>
    </r>
    <r>
      <rPr>
        <b/>
        <sz val="10"/>
        <rFont val="Arial Tur"/>
        <family val="0"/>
      </rPr>
      <t>(Rektörlük Bilimsel Araştırma Projeleri)</t>
    </r>
  </si>
  <si>
    <r>
      <t xml:space="preserve">Bilimsel Araştırma Projeleri Yönetmeliğinin 11. maddesi gereği özel ödenek kaydedilen ödeneklerden </t>
    </r>
    <r>
      <rPr>
        <b/>
        <sz val="10"/>
        <rFont val="Arial Tur"/>
        <family val="0"/>
      </rPr>
      <t>(DÖSE)</t>
    </r>
    <r>
      <rPr>
        <sz val="10"/>
        <rFont val="Arial Tur"/>
        <family val="0"/>
      </rPr>
      <t xml:space="preserve"> karşılanacaktır.</t>
    </r>
  </si>
  <si>
    <t>Hazine Yardımı</t>
  </si>
  <si>
    <t>: EĞİTİM - YÜKSEKÖĞRETİM</t>
  </si>
  <si>
    <t>BÜTÇE YILI</t>
  </si>
  <si>
    <t>GELİR TÜRÜ</t>
  </si>
  <si>
    <t>BİRİM</t>
  </si>
  <si>
    <t>FONKS.</t>
  </si>
  <si>
    <t>İdari ve Mali İşler Dairesi</t>
  </si>
  <si>
    <t>Sağlık Kültür ve Spor Dairesi</t>
  </si>
  <si>
    <t>Yapı İşleri ve Teknik Dairesi</t>
  </si>
  <si>
    <t>Toplam</t>
  </si>
  <si>
    <t>06 SERMAYE GİDERLERİNİN DAĞILIMI</t>
  </si>
  <si>
    <t>PROJE ÖDENEĞİNİN TOPLAMI</t>
  </si>
  <si>
    <t>Kütüphane ve Dokümantasyon Dai.</t>
  </si>
  <si>
    <t>Rektörlük Özel Kalem (Bil.Arş.Prj.Ko)</t>
  </si>
  <si>
    <t>06 SERMAYE GİDERLERİ GENEL TOPLAMI</t>
  </si>
  <si>
    <t>Rektörlük Özel Kalem (Bilimsel Arştırma Projeleri Koordinatörlüğü)</t>
  </si>
  <si>
    <t>06 SERMAYE HAZİNE YARDIMI TOPLAMI</t>
  </si>
  <si>
    <t>06 SERMAYE ÖZ GELİR TOPLAMI</t>
  </si>
  <si>
    <r>
      <t>NOT:</t>
    </r>
    <r>
      <rPr>
        <b/>
        <sz val="10"/>
        <color indexed="12"/>
        <rFont val="Arial Tur"/>
        <family val="0"/>
      </rPr>
      <t xml:space="preserve"> Bu tablo her yatırım proje numarası olan projeler için ayrı ayrı doldurulacaktır.</t>
    </r>
  </si>
  <si>
    <t>İleri Araştırma.Mak-Teç</t>
  </si>
  <si>
    <t>06.1.1 BÜRO VE İŞYERİ MEFRUŞAT ALIMLARI</t>
  </si>
  <si>
    <t>MAL, MALZEME VE HİZMET ALIM TEKLİFLERİNİN</t>
  </si>
  <si>
    <t xml:space="preserve">PROJE NO  </t>
  </si>
  <si>
    <t>PROJENİN İDARE STRATEJİK PLANI VE PERFORMANS PROGRAMINDA İLİŞKİLİ OLDUĞU</t>
  </si>
  <si>
    <t>(2) Bir yatırım projesi birden fazla stratejik amaç ve hedefle ilişkili olabilir. Bu durumda ilgili tüm amaç ve hedefler belirtilecektir.</t>
  </si>
  <si>
    <r>
      <t xml:space="preserve">AMAÇ </t>
    </r>
    <r>
      <rPr>
        <b/>
        <vertAlign val="superscript"/>
        <sz val="10"/>
        <rFont val="Arial"/>
        <family val="2"/>
      </rPr>
      <t>1,2</t>
    </r>
  </si>
  <si>
    <r>
      <t xml:space="preserve">HEDEF </t>
    </r>
    <r>
      <rPr>
        <b/>
        <vertAlign val="superscript"/>
        <sz val="10"/>
        <rFont val="Arial"/>
        <family val="2"/>
      </rPr>
      <t>1,2</t>
    </r>
  </si>
  <si>
    <r>
      <t xml:space="preserve">PERFORMANS HEDEFİ </t>
    </r>
    <r>
      <rPr>
        <b/>
        <vertAlign val="superscript"/>
        <sz val="10"/>
        <rFont val="Arial"/>
        <family val="2"/>
      </rPr>
      <t>1,2</t>
    </r>
  </si>
  <si>
    <t>KURULUŞ</t>
  </si>
  <si>
    <t>: YILDIZ TEKNİK ÜNİVERSİTESİ</t>
  </si>
  <si>
    <t>Kimyevi Madde İle Kauçuk ve Plastik Ürün  Alımları</t>
  </si>
  <si>
    <t>(225.000)</t>
  </si>
  <si>
    <t>Diğer Makine Teçhizat alımları</t>
  </si>
  <si>
    <t>09.6.0.06</t>
  </si>
  <si>
    <t>Kült. Spor</t>
  </si>
  <si>
    <t>SEKTÖRÜ         : EĞİTİM - BEDEN EĞİTİMİ VE SPOR</t>
  </si>
  <si>
    <r>
      <t xml:space="preserve">Rektörlük Bilimsel Araştırma Projeleri </t>
    </r>
    <r>
      <rPr>
        <b/>
        <sz val="10"/>
        <color indexed="10"/>
        <rFont val="Arial Tur"/>
        <family val="0"/>
      </rPr>
      <t>( 1 )</t>
    </r>
  </si>
  <si>
    <t>Gelişme Ekseni</t>
  </si>
  <si>
    <t>Alt Gelişme Ekseni</t>
  </si>
  <si>
    <t>Politik Önceliği</t>
  </si>
  <si>
    <t>Tedbirler</t>
  </si>
  <si>
    <t>V. DİĞER BİLGİLERİ</t>
  </si>
  <si>
    <t>İlişkili Olduğu Bölgesel Plan</t>
  </si>
  <si>
    <t>Doğu Anadolu Projesi</t>
  </si>
  <si>
    <t>Doğu Karadeniz Bölgesel Gelişme Planı</t>
  </si>
  <si>
    <t>İlgisi Yoktur</t>
  </si>
  <si>
    <t>Yeşilırmak Havza Gelişim Projesi</t>
  </si>
  <si>
    <t>Zonguldak, Bartın Karabük Bölgesel Gelişim Projesi</t>
  </si>
  <si>
    <t>Diğer Kamu Hizmetleri</t>
  </si>
  <si>
    <t>Enerji</t>
  </si>
  <si>
    <t>İmalat</t>
  </si>
  <si>
    <t>Konut</t>
  </si>
  <si>
    <t>Kültür</t>
  </si>
  <si>
    <t>Diğer Kamu Hizmetleri Sektörü</t>
  </si>
  <si>
    <t>Belediye Hizmetleri</t>
  </si>
  <si>
    <t>Çevre</t>
  </si>
  <si>
    <t>Esnaf, Sanat ve K.Sanayi</t>
  </si>
  <si>
    <t>Genel İdare</t>
  </si>
  <si>
    <t>Güvenlik Hizmetleri</t>
  </si>
  <si>
    <t>Harita-Tapu-Kadastro</t>
  </si>
  <si>
    <t>İçme Suyu</t>
  </si>
  <si>
    <t>Kanalizasyon</t>
  </si>
  <si>
    <t>Kırsal Alan Planlaması</t>
  </si>
  <si>
    <t>Sosyal Hizmetler ve Yardımlar</t>
  </si>
  <si>
    <t>Ticaret Hizmetleri</t>
  </si>
  <si>
    <t>Yerleşme-Şehirleşme</t>
  </si>
  <si>
    <t>Hedef Kitlesi</t>
  </si>
  <si>
    <t>Yıllık Potansiyel Yaralanıcı Sayısı</t>
  </si>
  <si>
    <t>Ekonomik Ömrü (Yıl)</t>
  </si>
  <si>
    <t>Seçilen</t>
  </si>
  <si>
    <t>(0)</t>
  </si>
  <si>
    <r>
      <t xml:space="preserve">1998H031590 MERK. KAMP. HÜNKAR DAİ. VE TAR. BİN. KÖŞK. REST.     </t>
    </r>
    <r>
      <rPr>
        <b/>
        <sz val="10"/>
        <color indexed="10"/>
        <rFont val="Arial Tur"/>
        <family val="0"/>
      </rPr>
      <t>( * )</t>
    </r>
  </si>
  <si>
    <t>Bilgisayar Yazılımı Alımları (036/300 Program Alımı)</t>
  </si>
  <si>
    <t>06.3.3.01</t>
  </si>
  <si>
    <t>Lisans Alımları</t>
  </si>
  <si>
    <t>KÜTÜPHANE VE DÖKÜMANTASYON DAİRESİ BAŞKANLIĞI</t>
  </si>
  <si>
    <t>Yok.</t>
  </si>
  <si>
    <t>12 Ay</t>
  </si>
  <si>
    <t>Elektronik Ortamda Yayın Alımları ve Yapımları</t>
  </si>
  <si>
    <t>06.1.6.04</t>
  </si>
  <si>
    <t>Görüntülü Yayın Alımları</t>
  </si>
  <si>
    <t>06.1.6.90</t>
  </si>
  <si>
    <t>2012  YATIRIM TEKLİFİNİN</t>
  </si>
  <si>
    <t>Diğer Yayın Alımları</t>
  </si>
  <si>
    <t>SAĞLIK KÜLTÜR VE SPOR DAİRESİ BAŞKANLIĞI</t>
  </si>
  <si>
    <t>09.6.0.03</t>
  </si>
  <si>
    <t>Beslenme</t>
  </si>
  <si>
    <t>06.1.1.05</t>
  </si>
  <si>
    <t>Sosyal Tesis Mefruşatı Alımları</t>
  </si>
  <si>
    <t>09.6.0.04</t>
  </si>
  <si>
    <t>Barınma</t>
  </si>
  <si>
    <t>06.1.1.03</t>
  </si>
  <si>
    <t>Okul Mefruşatı Alımları</t>
  </si>
  <si>
    <t>09.6.0.07</t>
  </si>
  <si>
    <t>06.1.1.90</t>
  </si>
  <si>
    <t>Büro Makinaları Alımları</t>
  </si>
  <si>
    <t>Labaratuar Cihazı Alımları</t>
  </si>
  <si>
    <t>Bilgisayar Alımları</t>
  </si>
  <si>
    <t>06.5.7.01</t>
  </si>
  <si>
    <t>06.7.7.90</t>
  </si>
  <si>
    <t>YAPI İŞLERİ VE TEKNİK DAİRESİ BAŞKANLIĞI</t>
  </si>
  <si>
    <t>38.10.02.11</t>
  </si>
  <si>
    <t>06.5.1.01</t>
  </si>
  <si>
    <t>06.5.7.07</t>
  </si>
  <si>
    <t>06.5.7.09</t>
  </si>
  <si>
    <t>06.5.7.90</t>
  </si>
  <si>
    <t>06.7.7.01</t>
  </si>
  <si>
    <t>Hizmet Binası  (035  Restorasyon)</t>
  </si>
  <si>
    <t>Diğerleri (Büyük Onarım)</t>
  </si>
  <si>
    <t>06.4.2.90</t>
  </si>
  <si>
    <t>Diğer Arsa Alım ve Kamulaştırma Giderleri</t>
  </si>
  <si>
    <t>06.5.7.02</t>
  </si>
  <si>
    <t>BİLİMSEL ARAŞTIRMA PROJELERİ  KOORDİNATÖRLÜĞÜ</t>
  </si>
  <si>
    <t>09.8.8.00</t>
  </si>
  <si>
    <t xml:space="preserve">Bilgisayar Alımları </t>
  </si>
  <si>
    <t>Laboratuar Cihazı Alımları</t>
  </si>
  <si>
    <t>Diğer Makine Teçhizat Alımları</t>
  </si>
  <si>
    <t>06.1.3.04</t>
  </si>
  <si>
    <t>Laboratuar Gereçleri Alımları</t>
  </si>
  <si>
    <t>06.2.1.01</t>
  </si>
  <si>
    <t>Proje Giderleri</t>
  </si>
  <si>
    <t>06.2.7.01</t>
  </si>
  <si>
    <t>06.1 MAMUL MAL ALIMLARI TOPLAMI</t>
  </si>
  <si>
    <t>06.1.6 YAYIN ALIMLARI VE YAPIMLARI</t>
  </si>
  <si>
    <t>06.1.6 YAYIN ALIMLARI VE YAPIMLARI TOPLAMI</t>
  </si>
  <si>
    <t>Hizmet Binası</t>
  </si>
  <si>
    <r>
      <t xml:space="preserve">YATIRIM TEKLİFLERİ TABLOSU </t>
    </r>
    <r>
      <rPr>
        <b/>
        <sz val="14"/>
        <color indexed="10"/>
        <rFont val="Arial Tur"/>
        <family val="0"/>
      </rPr>
      <t>(KURUM TEKLİFİ)</t>
    </r>
  </si>
  <si>
    <t>38.10.02.04</t>
  </si>
  <si>
    <t>09.4.1.00</t>
  </si>
  <si>
    <t>06.1.1.01</t>
  </si>
  <si>
    <t>Büro Mefruşatı Alımları</t>
  </si>
  <si>
    <t>06.1.2.01</t>
  </si>
  <si>
    <t>Büro Makinaları Alımları (Asgari Değerin Üzerinde)</t>
  </si>
  <si>
    <t>06.1.2.04</t>
  </si>
  <si>
    <t>Laboratuar Cihazı Alımları (600 Mak.Teç.Alm.)</t>
  </si>
  <si>
    <t>06.1.2.05</t>
  </si>
  <si>
    <t>06.1.2.90</t>
  </si>
  <si>
    <t>06.1.3.02</t>
  </si>
  <si>
    <t>Atölye Gereçleri Alımları</t>
  </si>
  <si>
    <t>TAVAN TEKLİFİ</t>
  </si>
  <si>
    <t>KURUM TEKLİFİ</t>
  </si>
  <si>
    <t>İLAVE ÖDENEK İHTİYACI</t>
  </si>
  <si>
    <t>06.1.3.90</t>
  </si>
  <si>
    <t>Diğer Avadanlık Alımları</t>
  </si>
  <si>
    <t>06.2.2.01</t>
  </si>
  <si>
    <t>Hammadde Alımları</t>
  </si>
  <si>
    <t>06.2.5.01</t>
  </si>
  <si>
    <t>Kereste ve Kereste Ürünleri  Alımları</t>
  </si>
  <si>
    <t>06.2.6.01</t>
  </si>
  <si>
    <t>Kağıt ve Kağıt Ürünleri  Alımları</t>
  </si>
  <si>
    <t>06.2.8.01</t>
  </si>
  <si>
    <t>Metal Ürün Alımları</t>
  </si>
  <si>
    <t>06.2.9.01</t>
  </si>
  <si>
    <t>Diğer Alımlar</t>
  </si>
  <si>
    <t>06.6.7.01</t>
  </si>
  <si>
    <t>06.1.2.02</t>
  </si>
  <si>
    <t>06.3.1.01</t>
  </si>
  <si>
    <t>Yıldız Teknik Üniversitesinin Akademik ve İdari Personelleri ile Öğrencileri.</t>
  </si>
  <si>
    <t>10 Yıl</t>
  </si>
  <si>
    <t>2013</t>
  </si>
  <si>
    <t>Metal Alımı Ürünü Alımları</t>
  </si>
  <si>
    <t>Bilgisayar Yazılımı Alımları</t>
  </si>
  <si>
    <t>06.3.4.01</t>
  </si>
  <si>
    <t>Patent Alımları</t>
  </si>
  <si>
    <t>06.9.2.01</t>
  </si>
  <si>
    <t>Yurtiçi Geçici Görev Yollukları</t>
  </si>
  <si>
    <t>06.9.2.03</t>
  </si>
  <si>
    <t>Yurtdışı Geçici Görev Yollukları</t>
  </si>
  <si>
    <t>06.9.9.01</t>
  </si>
  <si>
    <t>Diğer Sermaye Giderleri</t>
  </si>
  <si>
    <t>09.8.8.01</t>
  </si>
  <si>
    <t>KREDİ</t>
  </si>
  <si>
    <t>SEKTÖR</t>
  </si>
  <si>
    <t>PROJE SAHİBİ KURULUŞ</t>
  </si>
  <si>
    <t>PROJENİN;</t>
  </si>
  <si>
    <t>ADI</t>
  </si>
  <si>
    <t>NUMARASI</t>
  </si>
  <si>
    <t>YERİ</t>
  </si>
  <si>
    <t>KARAKTERİSTİĞİ</t>
  </si>
  <si>
    <t>YATIRIM TEKLİFLERİYLE YAPILMASI PLANLANAN</t>
  </si>
  <si>
    <t>Rektörlük Bilimsel Araştırma Projeleri</t>
  </si>
  <si>
    <t xml:space="preserve"> </t>
  </si>
  <si>
    <t>2009</t>
  </si>
  <si>
    <t>2010</t>
  </si>
  <si>
    <t>BÜTÇE KANUNU</t>
  </si>
  <si>
    <t>İDARİ VE MALİ İŞLER DAİRESİ BAŞKANLIĞI</t>
  </si>
  <si>
    <t>06.1</t>
  </si>
  <si>
    <t>MAMUL MAL ALIMLARI</t>
  </si>
  <si>
    <t>06.2</t>
  </si>
  <si>
    <t>MENKUL SERMAYE ÜRETİM GİDERLERİ</t>
  </si>
  <si>
    <t>38.10.02.07</t>
  </si>
  <si>
    <t>08.2.0.00</t>
  </si>
  <si>
    <t>06.1.6.01</t>
  </si>
  <si>
    <t>Basılı Yayın Alımları</t>
  </si>
  <si>
    <t>06.1.6.03</t>
  </si>
  <si>
    <t>A. EĞİTİM SİSTEMİNİN GELİŞTİRİLMESİ</t>
  </si>
  <si>
    <r>
      <t>YILDIZ TEKNİK ÜNİVERSİTESİ 2011 YILI YATIRIM PROGRAMI</t>
    </r>
    <r>
      <rPr>
        <b/>
        <sz val="12"/>
        <color indexed="10"/>
        <rFont val="Arial Tur"/>
        <family val="0"/>
      </rPr>
      <t xml:space="preserve"> (KURUM TEKLİFİ)</t>
    </r>
  </si>
  <si>
    <t>BÜYÜK ONARIM</t>
  </si>
  <si>
    <t>ÇEŞİTLİ ÜNİTELERİN ETÜD PROJESİ</t>
  </si>
  <si>
    <t>YILDIZ TEKNİK ÜNİVERSİTESİ KAMULAŞTIRMA</t>
  </si>
  <si>
    <t>AÇIK VE KAPALI SPOR TESİSLERİ</t>
  </si>
  <si>
    <t>BİLM. ARAŞ. PROJ.</t>
  </si>
  <si>
    <t>BİLİMSEL ARAŞTIRMA PROJELERİ</t>
  </si>
  <si>
    <t>2005K120730</t>
  </si>
  <si>
    <t>Biyomedikal Malzemeler ve Yapay Dokular</t>
  </si>
  <si>
    <t>2003K121070</t>
  </si>
  <si>
    <t>İleri Araştırma Projeleri</t>
  </si>
  <si>
    <t>2007K121360</t>
  </si>
  <si>
    <t>Bitkisel Orjinli Pestistler Araş. ve Uyg. Mer.</t>
  </si>
  <si>
    <t>NOT:</t>
  </si>
  <si>
    <t>2009 SONUNA KADAR TAHMİNİ KÜMÜLATİF HARCAMA</t>
  </si>
  <si>
    <t>GENEL TOPLAM (2011 + 2012 + 2013)</t>
  </si>
  <si>
    <t>Yıldız Teknik Üniversitesi Kamulaştırma</t>
  </si>
  <si>
    <r>
      <t xml:space="preserve">Kampüs Altyapısı </t>
    </r>
    <r>
      <rPr>
        <b/>
        <sz val="7"/>
        <color indexed="10"/>
        <rFont val="Times New Roman"/>
        <family val="1"/>
      </rPr>
      <t>(Davutpaşa Kampüs Altyapısı)</t>
    </r>
  </si>
  <si>
    <t>EĞİTİM - BEDEN EĞİTİMİ VE SPOR SEKTÖRÜ</t>
  </si>
  <si>
    <t>DİĞER KAMU HİZMETLERİ - TEKNOLOJİK ARAŞTIRMA SEKTÖRÜ</t>
  </si>
  <si>
    <t>Müşavirlik Giderleri</t>
  </si>
  <si>
    <t>Kütüphane Yayın Alımı</t>
  </si>
  <si>
    <t>Diğer Makine Teçhizat Alımları (600 Mak.Teç.Alm.)</t>
  </si>
  <si>
    <t>Müteahhitlik Hizmetleri (MakTeç.B.Onarım Giderleri)</t>
  </si>
  <si>
    <t>Bilgisayar Alımları (036 /600 Mak Teç.Alm.)</t>
  </si>
  <si>
    <t>Proje Giderleri (038 Etüt Proje Giderleri)</t>
  </si>
  <si>
    <t>Yol Yapım Giderleri (037 Altyapı)</t>
  </si>
  <si>
    <t>Kanalizasyon Tesisi Yapım Giderleri (037 Altyapı)</t>
  </si>
  <si>
    <t>Diğerleri (037 Altyapı)</t>
  </si>
  <si>
    <r>
      <t xml:space="preserve">MUHTELİF İŞLER </t>
    </r>
    <r>
      <rPr>
        <b/>
        <sz val="11"/>
        <color indexed="10"/>
        <rFont val="Arial Tur"/>
        <family val="0"/>
      </rPr>
      <t>(Makine ve Teç.Alımı-Bilgi Teknolojileri-Yayın Alımı-Taşıt Alımı)</t>
    </r>
  </si>
  <si>
    <t>- Makine ve Teçhizat Alımı</t>
  </si>
  <si>
    <t>- Bilgi Teknolojileri</t>
  </si>
  <si>
    <t>- Yayın Alımı</t>
  </si>
  <si>
    <r>
      <t xml:space="preserve">DERSLİK VE MERKEZİ BİRİMLER </t>
    </r>
    <r>
      <rPr>
        <b/>
        <sz val="11"/>
        <color indexed="10"/>
        <rFont val="Arial Tur"/>
        <family val="0"/>
      </rPr>
      <t>(D.paşa Kamp.Eğitim ve Hizm.Bin.(107482m2))</t>
    </r>
  </si>
  <si>
    <r>
      <t xml:space="preserve">KAMPÜS ALTYAPISI </t>
    </r>
    <r>
      <rPr>
        <b/>
        <sz val="11"/>
        <color indexed="10"/>
        <rFont val="Arial Tur"/>
        <family val="0"/>
      </rPr>
      <t>(Davutpaşa Kampus Altyapısı)</t>
    </r>
  </si>
  <si>
    <t>- Çeşitli Bileş.Hid.Üret. Ve Yakıt Pil.Geliş.</t>
  </si>
  <si>
    <t>- Kırıstal Sır Üretimi ve Uygulaması</t>
  </si>
  <si>
    <t>- Konya-Sille Domit Yatağının Demir-Çel. Ve Döküm End.Kul.Refrakter Tuğla İçin Gelişt.</t>
  </si>
  <si>
    <t>- Niti Şekil Hafızalı Alaşım Üretimi ve Şekil Hafıza Etkisinin İncelenmesi</t>
  </si>
  <si>
    <t>- Tarım Ürü.Ağır Metal ve Pestlslt. Kalıntı. Yerinde Belirlenmesi İçin Sensör Gellşt.</t>
  </si>
  <si>
    <t>- Çok Amaçlı Inisurflerin Sentezi ve Yeni Uygulama Alanlarının Geliştirilmesi</t>
  </si>
  <si>
    <t>- Endüstriyel Baca Gazlarının Deneysel ve CFD ile Akış Analizi ve Çevresel Etkileri</t>
  </si>
  <si>
    <t>- İnternet Ort.Gel.V.tabanı Yard.ile Gemilerin Baş.Aşa.Tekne Form Param. Optm.Seçimi</t>
  </si>
  <si>
    <t>- Kent Bilgi Sistemlerinde Gürültü Haritalarının Yeri D100 Karayolu Örneği</t>
  </si>
  <si>
    <r>
      <t>NOT ( * )</t>
    </r>
    <r>
      <rPr>
        <b/>
        <sz val="11"/>
        <rFont val="Arial"/>
        <family val="2"/>
      </rPr>
      <t>: 2008 Yılı Yatırım Programında 1998H031590</t>
    </r>
    <r>
      <rPr>
        <sz val="11"/>
        <rFont val="Arial"/>
        <family val="2"/>
      </rPr>
      <t xml:space="preserve"> Numaralı </t>
    </r>
    <r>
      <rPr>
        <b/>
        <sz val="11"/>
        <rFont val="Arial"/>
        <family val="2"/>
      </rPr>
      <t>"Merk. Kamp. Hünkar Dai. ve Tar. Bin. Köşk. Rest."</t>
    </r>
    <r>
      <rPr>
        <sz val="11"/>
        <rFont val="Arial"/>
        <family val="2"/>
      </rPr>
      <t xml:space="preserve"> Projesi </t>
    </r>
    <r>
      <rPr>
        <b/>
        <sz val="11"/>
        <rFont val="Arial"/>
        <family val="2"/>
      </rPr>
      <t>2008H035090</t>
    </r>
    <r>
      <rPr>
        <sz val="11"/>
        <rFont val="Arial"/>
        <family val="2"/>
      </rPr>
      <t xml:space="preserve"> Numaralı </t>
    </r>
    <r>
      <rPr>
        <b/>
        <sz val="11"/>
        <rFont val="Arial"/>
        <family val="2"/>
      </rPr>
      <t xml:space="preserve">"Büyük Onarım" </t>
    </r>
    <r>
      <rPr>
        <sz val="11"/>
        <rFont val="Arial"/>
        <family val="2"/>
      </rPr>
      <t>Projesine Dahil Edilmiştir.</t>
    </r>
  </si>
  <si>
    <r>
      <t xml:space="preserve">BÜYÜK ONARIM </t>
    </r>
    <r>
      <rPr>
        <b/>
        <sz val="11"/>
        <color indexed="10"/>
        <rFont val="Arial Tur"/>
        <family val="0"/>
      </rPr>
      <t>( * )</t>
    </r>
  </si>
  <si>
    <t>2012 YATIRIM TEKLİFİ</t>
  </si>
  <si>
    <t>2010 Yılı Fiyatlarıyla, Bin TL.</t>
  </si>
  <si>
    <t>- Fotokırıcı Polimerler Holografik Bilgi Depolama Teknolojisinin Geliştirilmesi</t>
  </si>
  <si>
    <t>- Polimer Işık Lifi Ür. Tekn. Geliştirilmesi</t>
  </si>
  <si>
    <r>
      <t>Rektörlük Bilimsel Araştırma Projeleri</t>
    </r>
    <r>
      <rPr>
        <b/>
        <sz val="11"/>
        <color indexed="10"/>
        <rFont val="Arial"/>
        <family val="2"/>
      </rPr>
      <t xml:space="preserve"> (Özel Ödenek DÖSE)</t>
    </r>
  </si>
  <si>
    <t>İDA-A8</t>
  </si>
  <si>
    <t>İDA-A8H1</t>
  </si>
  <si>
    <t>İDA-A15</t>
  </si>
  <si>
    <t>Büyük Onarım</t>
  </si>
  <si>
    <t>EĞT-A10</t>
  </si>
  <si>
    <t>EĞT-A10H1</t>
  </si>
  <si>
    <t>S.K.S. Gelirleri (Öz Gelir)</t>
  </si>
  <si>
    <t>DÖSE Payı (Öz Gelir)</t>
  </si>
  <si>
    <t>06 SERMAYE GİDERLERİ (Harcama Birimlerine ve Fonksiyonel Ayrıma Göre)</t>
  </si>
  <si>
    <t>06 SERMAYE GİDERLERİ (Sektörlere Göre)</t>
  </si>
  <si>
    <t>: EĞİTİM - BEDEN EĞİTİMİ VE SPOR</t>
  </si>
  <si>
    <t>YENİ PROJE</t>
  </si>
  <si>
    <r>
      <t xml:space="preserve">MERK.KAMP.HÜNKAR DAİRESİ VE TARİHİ BİNA KÖŞKLER RESTORASYON </t>
    </r>
    <r>
      <rPr>
        <b/>
        <sz val="11"/>
        <color indexed="10"/>
        <rFont val="Arial Tur"/>
        <family val="0"/>
      </rPr>
      <t>( * )</t>
    </r>
  </si>
  <si>
    <t>BAŞLAMA / BİTİŞ TARİHİ</t>
  </si>
  <si>
    <t>KAMULAŞTIRMA</t>
  </si>
  <si>
    <t>Teknolojik Araştırma</t>
  </si>
  <si>
    <t>Kamulaştırma</t>
  </si>
  <si>
    <t>06.1 MAMUL MAL ALIMLARI</t>
  </si>
  <si>
    <t xml:space="preserve">EKONOMİK KODLARI </t>
  </si>
  <si>
    <t>AÇIKLAMASI</t>
  </si>
  <si>
    <t>ÜNİVERSİTE TOPLAMI</t>
  </si>
  <si>
    <t>2010 YATIRIM TEKLİFİ</t>
  </si>
  <si>
    <t>2011 YATIRIM TEKLİFİ</t>
  </si>
  <si>
    <t>Etüt-Proje ve Müşavirlik</t>
  </si>
  <si>
    <t>HAZİNE YARDIMI</t>
  </si>
  <si>
    <t>Makine ve Teçhizat Alımı</t>
  </si>
  <si>
    <t>Bilgi Teknolojileri</t>
  </si>
  <si>
    <t>PROJE SAHİBİ : YILDIZ TEKNİK ÜNİVERSİTESİ</t>
  </si>
  <si>
    <t>PROJE TUTARI</t>
  </si>
  <si>
    <t>TOPLAM</t>
  </si>
  <si>
    <t>PROJE NO</t>
  </si>
  <si>
    <t>PROJE ADI</t>
  </si>
  <si>
    <t>KARAKTERİSTİK</t>
  </si>
  <si>
    <t>ÖZKAYNAK</t>
  </si>
  <si>
    <t>DIŞ</t>
  </si>
  <si>
    <t>TUTARI</t>
  </si>
  <si>
    <t>Adet</t>
  </si>
  <si>
    <t>06.1.6.01 Basılı Yayın Alımları ve Yapımları</t>
  </si>
  <si>
    <t>06.1.6.03 Elektronik Ortamda Yayın Alımları ve Yapımları</t>
  </si>
  <si>
    <t>06.1.6.90 Diğer Yayın Alımları ve Yapımları</t>
  </si>
  <si>
    <t>Görüntülü Yayın Alımları ve Yapımları</t>
  </si>
  <si>
    <t>06.2.1.02</t>
  </si>
  <si>
    <t>2013 Yılı Proje Teklif Tutarı (TL.)</t>
  </si>
  <si>
    <r>
      <t xml:space="preserve">Muhtelif İşler </t>
    </r>
    <r>
      <rPr>
        <b/>
        <sz val="10"/>
        <color indexed="10"/>
        <rFont val="Arial Tur"/>
        <family val="0"/>
      </rPr>
      <t>( 2 )</t>
    </r>
  </si>
  <si>
    <t>Kampüs Altyapısı</t>
  </si>
  <si>
    <t>B. Onr.+Tad.+Rest.+ Dep. Güç.+İd. Yen.</t>
  </si>
  <si>
    <t>Muhtelif İşler</t>
  </si>
  <si>
    <t>2014 Yılı Proje Teklif Tutarı (TL.)</t>
  </si>
  <si>
    <t>Merkezi Araştırma Laboratuarı</t>
  </si>
  <si>
    <t>2011K120410</t>
  </si>
  <si>
    <t>2014</t>
  </si>
  <si>
    <r>
      <t xml:space="preserve">YENİ PROJE </t>
    </r>
    <r>
      <rPr>
        <b/>
        <sz val="10"/>
        <rFont val="Arial Tur"/>
        <family val="0"/>
      </rPr>
      <t>MUHTELİF İŞLER</t>
    </r>
  </si>
  <si>
    <t>(203.000)</t>
  </si>
  <si>
    <r>
      <t xml:space="preserve">- Taşıt Alımı </t>
    </r>
    <r>
      <rPr>
        <sz val="11"/>
        <color indexed="10"/>
        <rFont val="Arial Tur"/>
        <family val="0"/>
      </rPr>
      <t>yurtiçi hibe olarak karşılanacak</t>
    </r>
    <r>
      <rPr>
        <sz val="11"/>
        <rFont val="Arial Tur"/>
        <family val="0"/>
      </rPr>
      <t xml:space="preserve"> olup, </t>
    </r>
    <r>
      <rPr>
        <sz val="11"/>
        <color indexed="10"/>
        <rFont val="Arial Tur"/>
        <family val="0"/>
      </rPr>
      <t>toplama dahil değildir</t>
    </r>
    <r>
      <rPr>
        <sz val="11"/>
        <rFont val="Arial Tur"/>
        <family val="0"/>
      </rPr>
      <t>.)</t>
    </r>
  </si>
  <si>
    <t>Knl.Elk.Su, Çev.D.d.Gaz,Yol Isı Mrk.,Art.Trf,Tlf</t>
  </si>
  <si>
    <t>Merkezi Araştırm Alboratuarı</t>
  </si>
  <si>
    <t>2013 Yılı Fiyatlarıyla, Bin TL.</t>
  </si>
  <si>
    <t xml:space="preserve">EĞİTİM - YÜKSEKÖĞRETİM </t>
  </si>
  <si>
    <t>Müze Tefrişatı Projesi</t>
  </si>
  <si>
    <t>2015 Yılı Proje Teklif Tutarı (TL.)</t>
  </si>
  <si>
    <r>
      <t xml:space="preserve">Derslik ve Merkezi Birimler </t>
    </r>
    <r>
      <rPr>
        <b/>
        <sz val="7"/>
        <color indexed="10"/>
        <rFont val="Times New Roman"/>
        <family val="1"/>
      </rPr>
      <t xml:space="preserve">(D.paşa Kampusu Eğitim ve Hizmet Binaları </t>
    </r>
    <r>
      <rPr>
        <b/>
        <sz val="7"/>
        <color indexed="10"/>
        <rFont val="Times New Roman"/>
        <family val="1"/>
      </rPr>
      <t>)</t>
    </r>
  </si>
  <si>
    <t>Müze Tefrişatı</t>
  </si>
  <si>
    <t>EĞİTİM - KÜLTÜR SEKTÖRÜ</t>
  </si>
  <si>
    <t>2015</t>
  </si>
  <si>
    <r>
      <t xml:space="preserve">DERSLİK VE MERKEZİ BİRİMLER </t>
    </r>
    <r>
      <rPr>
        <b/>
        <sz val="10"/>
        <color indexed="10"/>
        <rFont val="Arial Tur"/>
        <family val="0"/>
      </rPr>
      <t>(D.Paşa Kamp. Eğitim ve Hizm. Bin.)</t>
    </r>
  </si>
  <si>
    <t>MÜZE TEFRİŞATI PROJESİ</t>
  </si>
  <si>
    <t>EĞİTİM - KÜLTÜR</t>
  </si>
  <si>
    <t xml:space="preserve">Diğer Makine Teçhizat Alımları </t>
  </si>
  <si>
    <t>06.1.7.02</t>
  </si>
  <si>
    <t>Tablo-Heykel Yapım, Alım ve Onarımları</t>
  </si>
  <si>
    <t>Eski Eser Alım ve Onarımları</t>
  </si>
  <si>
    <t>Diğer Kültür Varlığı Yapım, Alım ve Korunması Giderleri</t>
  </si>
  <si>
    <t>06.1.7.03</t>
  </si>
  <si>
    <t>06.1.7.90</t>
  </si>
  <si>
    <r>
      <t xml:space="preserve">1997H031070 DERSLİK VE MERKEZİ BİRİMLER </t>
    </r>
    <r>
      <rPr>
        <b/>
        <sz val="10"/>
        <color indexed="10"/>
        <rFont val="Arial Tur"/>
        <family val="0"/>
      </rPr>
      <t>(D.Paşa Kamp. Eğitim ve Hizm.Bin.)</t>
    </r>
  </si>
  <si>
    <t>(466.000)</t>
  </si>
  <si>
    <t>MÜZE TEFRİŞATI</t>
  </si>
  <si>
    <t>SEKTÖRÜ         : EĞİTİM - KÜLTÜR</t>
  </si>
  <si>
    <t xml:space="preserve"> B.Onr.+Rest.+Tad.+Teş.+Mak. Teçh.</t>
  </si>
  <si>
    <t>2015 YATIRIM TEKLİFİ</t>
  </si>
  <si>
    <t>2015 YATIRIM TEKLİFİNİN</t>
  </si>
  <si>
    <t>06.1.6.01                                Basılı Yayın Alımları ve Yapımları</t>
  </si>
  <si>
    <t>06.1.6.02                            El Yazması Alımları ve Yapımları</t>
  </si>
  <si>
    <t>06.1.6.03                                          Elektronik Ortamda Yayın Alımları ve Yapımları</t>
  </si>
  <si>
    <t>06.1.6.04                            Görüntülü Yayın Alımları ve Yapımları</t>
  </si>
  <si>
    <t>06.1.6.90                                       Diğer Yayın Alımları ve Yapımları</t>
  </si>
  <si>
    <r>
      <t>Talep edilen</t>
    </r>
    <r>
      <rPr>
        <b/>
        <sz val="10"/>
        <color indexed="10"/>
        <rFont val="Arial Tur"/>
        <family val="0"/>
      </rPr>
      <t xml:space="preserve"> taşıtlar hibe ile karşılanacak</t>
    </r>
    <r>
      <rPr>
        <b/>
        <sz val="10"/>
        <rFont val="Arial Tur"/>
        <family val="0"/>
      </rPr>
      <t xml:space="preserve"> olup, toplama dahil edilmemiştir.</t>
    </r>
  </si>
  <si>
    <t>: EĞİTİM - KÜLTÜR</t>
  </si>
  <si>
    <t xml:space="preserve">2011K120410 </t>
  </si>
  <si>
    <t>: DKH-TEKNOLOJİK ARAŞTIRMA</t>
  </si>
  <si>
    <t>Muhtelif İşler Projesi</t>
  </si>
  <si>
    <t>Öncelik 87. Eğitimde kalite, rekabet ve verimliliği artırmaya yönelik olarak okulları merkeze alan bir idari yapılanma ve bütçe sistemine geçilecektir.</t>
  </si>
  <si>
    <t>Tedbir 207. Temel eğitim kademelerinde kalite güvence sistemi geliştirilecektir.</t>
  </si>
  <si>
    <t>2014 YATIRIM TEKLİFLERİNİN İLAVE ÖDENEK İHTİYAÇ TABLOSU</t>
  </si>
  <si>
    <t>2016</t>
  </si>
  <si>
    <t>38.10.09.04</t>
  </si>
  <si>
    <t>06.1.3.05</t>
  </si>
  <si>
    <t>Zirai Gereç Alımları</t>
  </si>
  <si>
    <t>Basılı yayın Alımları ve Yapımları</t>
  </si>
  <si>
    <r>
      <rPr>
        <b/>
        <sz val="10"/>
        <color indexed="10"/>
        <rFont val="Arial Tur"/>
        <family val="0"/>
      </rPr>
      <t xml:space="preserve">YENİ PROJE </t>
    </r>
    <r>
      <rPr>
        <b/>
        <sz val="10"/>
        <rFont val="Arial Tur"/>
        <family val="0"/>
      </rPr>
      <t>MÜZE TEFRİŞATI</t>
    </r>
  </si>
  <si>
    <t>38.10.09.06</t>
  </si>
  <si>
    <t>38.10.09.07</t>
  </si>
  <si>
    <t>38.10.09.09</t>
  </si>
  <si>
    <t>38.10.09.01</t>
  </si>
  <si>
    <t>Diğer Yayın Alımları ve Yapımları</t>
  </si>
  <si>
    <t>06.2.1.03</t>
  </si>
  <si>
    <t>Kontrol Giderleri</t>
  </si>
  <si>
    <t>06.3.2.02</t>
  </si>
  <si>
    <t>Plan Proje Alımları</t>
  </si>
  <si>
    <t>06.3.9.01</t>
  </si>
  <si>
    <t>Diğer Fikri Hak Alımları</t>
  </si>
  <si>
    <t>2016 YILI YATIRIM TEKLİFİ (Toplam)</t>
  </si>
  <si>
    <t>2016 YATIRIM TEKLİFİ</t>
  </si>
  <si>
    <r>
      <t xml:space="preserve">İnşaat Don. Eğt.Fak </t>
    </r>
    <r>
      <rPr>
        <sz val="10"/>
        <color indexed="10"/>
        <rFont val="Arial Tur"/>
        <family val="0"/>
      </rPr>
      <t>(3000 m</t>
    </r>
    <r>
      <rPr>
        <vertAlign val="superscript"/>
        <sz val="10"/>
        <color indexed="10"/>
        <rFont val="Arial Tur"/>
        <family val="0"/>
      </rPr>
      <t>2</t>
    </r>
    <r>
      <rPr>
        <sz val="10"/>
        <color indexed="10"/>
        <rFont val="Arial Tur"/>
        <family val="0"/>
      </rPr>
      <t xml:space="preserve">) </t>
    </r>
    <r>
      <rPr>
        <sz val="10"/>
        <rFont val="Arial Tur"/>
        <family val="0"/>
      </rPr>
      <t>+ İkt.Fak.</t>
    </r>
    <r>
      <rPr>
        <sz val="10"/>
        <color indexed="10"/>
        <rFont val="Arial Tur"/>
        <family val="0"/>
      </rPr>
      <t>(12.500 m</t>
    </r>
    <r>
      <rPr>
        <vertAlign val="superscript"/>
        <sz val="10"/>
        <color indexed="10"/>
        <rFont val="Arial Tur"/>
        <family val="0"/>
      </rPr>
      <t>2</t>
    </r>
    <r>
      <rPr>
        <sz val="10"/>
        <color indexed="10"/>
        <rFont val="Arial Tur"/>
        <family val="0"/>
      </rPr>
      <t xml:space="preserve">) </t>
    </r>
    <r>
      <rPr>
        <sz val="10"/>
        <rFont val="Arial Tur"/>
        <family val="0"/>
      </rPr>
      <t xml:space="preserve">+Merk. Kam.Kült.ve Kong.Merk. </t>
    </r>
    <r>
      <rPr>
        <sz val="10"/>
        <color indexed="10"/>
        <rFont val="Arial Tur"/>
        <family val="0"/>
      </rPr>
      <t xml:space="preserve">(9.500 m²) </t>
    </r>
  </si>
  <si>
    <t>2014-2014</t>
  </si>
  <si>
    <t>2012H040230</t>
  </si>
  <si>
    <t>İnşaat (Suni Çim Futbol sahası)</t>
  </si>
  <si>
    <r>
      <t>İleri Arş+Mak.Teçh.+ İnş.</t>
    </r>
    <r>
      <rPr>
        <sz val="10"/>
        <color indexed="10"/>
        <rFont val="Arial Tur"/>
        <family val="0"/>
      </rPr>
      <t>(6000 m</t>
    </r>
    <r>
      <rPr>
        <vertAlign val="superscript"/>
        <sz val="10"/>
        <color indexed="10"/>
        <rFont val="Arial Tur"/>
        <family val="0"/>
      </rPr>
      <t>2</t>
    </r>
    <r>
      <rPr>
        <sz val="10"/>
        <color indexed="10"/>
        <rFont val="Arial Tur"/>
        <family val="0"/>
      </rPr>
      <t>)</t>
    </r>
  </si>
  <si>
    <t>2016 YATIRIM TEKLİFİNİN</t>
  </si>
  <si>
    <t>GENEL TOPLAM (2014 + 2015 + 2016)</t>
  </si>
  <si>
    <t>(1) 2014 yılı yatırım projelerinin stratejik plan ve 2014 yılı performans programında yer alan ilgili amaç, hedef ve performans hedefi numaraları/kodları gösterilecektir.</t>
  </si>
  <si>
    <t>IV. 2014 YILI PROGRAM BİLGİLERİ (2014 Yılı Program Metnine www.stg.yildiz.edu.tr Adresinde Duyurularda Bulabilirsiniz)</t>
  </si>
  <si>
    <t>2015 YATIRIM TEKLİFLERİNİN İLAVE ÖDENEK İHTİYAÇ TABLOSU</t>
  </si>
  <si>
    <r>
      <t xml:space="preserve">YILDIZ TEKNİK ÜNİVERSİTESİ 2015 - 2017 YATIRIM TEKLİFLERİ </t>
    </r>
    <r>
      <rPr>
        <b/>
        <sz val="14"/>
        <color indexed="10"/>
        <rFont val="Arial"/>
        <family val="2"/>
      </rPr>
      <t>(KURUM TEKLİFİ)</t>
    </r>
  </si>
  <si>
    <t>2017</t>
  </si>
  <si>
    <t>TAV AN TEKLİFİ</t>
  </si>
  <si>
    <r>
      <t xml:space="preserve">2015 - 2017 YILLARI YATIRIM TEKLİFLERİ </t>
    </r>
    <r>
      <rPr>
        <b/>
        <sz val="12"/>
        <color indexed="10"/>
        <rFont val="Arial Tur"/>
        <family val="0"/>
      </rPr>
      <t>(KURUM TEKLİFİ)</t>
    </r>
  </si>
  <si>
    <r>
      <t xml:space="preserve">TABLO-1: 2015 - 2017 DÖNEMİ YATIRIM TEKLİFLERİ ÖZET TABLOSU </t>
    </r>
    <r>
      <rPr>
        <b/>
        <sz val="14"/>
        <color indexed="10"/>
        <rFont val="Arial Tur"/>
        <family val="0"/>
      </rPr>
      <t>(KURUM TEKLİFİ)</t>
    </r>
  </si>
  <si>
    <t>2014 SONUNA KADAR TAHMİNİ KÜMÜLATİF HARCAMA</t>
  </si>
  <si>
    <t>2015 YILI YATIRIM TEKLİFİ</t>
  </si>
  <si>
    <t>2015 Yılı Fiyatlarıyla, Bin TL.</t>
  </si>
  <si>
    <t>2017 YILI YATIRIM TEKLİFİ (Toplam)</t>
  </si>
  <si>
    <r>
      <t xml:space="preserve">TABLO-2: YATIRIM PROJELERİ LİSTESİ (2015 - 2017) </t>
    </r>
    <r>
      <rPr>
        <b/>
        <sz val="14"/>
        <color indexed="10"/>
        <rFont val="Arial Tur"/>
        <family val="0"/>
      </rPr>
      <t>(KURUM TEKLİFİ)</t>
    </r>
  </si>
  <si>
    <t>2015, Yılı Fiyatlarıyla, Bin TL.</t>
  </si>
  <si>
    <t>2014 SONUNA KADAR TAHMİNİ KÜMÜLATİF  HARCAMA</t>
  </si>
  <si>
    <t>2017 YATIRIM TEKLİFİ</t>
  </si>
  <si>
    <t>GENEL TOPLAM (2015-2017)</t>
  </si>
  <si>
    <t xml:space="preserve">     a) 2015'de Bitenler</t>
  </si>
  <si>
    <t xml:space="preserve">     b) 2015'den Sonraya Kalanlar</t>
  </si>
  <si>
    <t>1997-2017</t>
  </si>
  <si>
    <t>2000-2017</t>
  </si>
  <si>
    <t>2008-2017</t>
  </si>
  <si>
    <t>2015-2015</t>
  </si>
  <si>
    <t>4734 sayılı Kamu İhale Kanunu kapsamında sari ihalesi yapılan projeler ve 2015-2017 döneminde bu projeler için taahhüt edilen ödemeler dipnot ile belirtilecektir.</t>
  </si>
  <si>
    <t>2012-2017</t>
  </si>
  <si>
    <t xml:space="preserve">     a) 2015de Bitenler</t>
  </si>
  <si>
    <t>2014-2015</t>
  </si>
  <si>
    <t>2011-2017</t>
  </si>
  <si>
    <t>2017 YATIRIM TEKLİFİNİN</t>
  </si>
  <si>
    <r>
      <t xml:space="preserve">Muhtelif İşler </t>
    </r>
    <r>
      <rPr>
        <b/>
        <sz val="10"/>
        <color indexed="12"/>
        <rFont val="Arial Tur"/>
        <family val="0"/>
      </rPr>
      <t>(Yayın Alımı)</t>
    </r>
  </si>
  <si>
    <t>YayIN Alımı</t>
  </si>
  <si>
    <t>Tablo- 4:   2015 YILI YATIRIM PROJELERİNİN STRATEJİK PLAN VE PERFORMANS PROGRAMI İLE İLİŞKİSİ</t>
  </si>
  <si>
    <t>2015YATIRIM TEKLİFLERİNİN İLAVE ÖDENEK İHTİYAÇ TABLOSU</t>
  </si>
  <si>
    <r>
      <t xml:space="preserve">Derslik ve Merkezi Birimler </t>
    </r>
    <r>
      <rPr>
        <b/>
        <sz val="10"/>
        <color indexed="10"/>
        <rFont val="Verdana"/>
        <family val="2"/>
      </rPr>
      <t>(D.paşa Kampusu Eğitim ve Hizmet Binaları 107.482 m</t>
    </r>
    <r>
      <rPr>
        <b/>
        <vertAlign val="superscript"/>
        <sz val="10"/>
        <color indexed="10"/>
        <rFont val="Verdana"/>
        <family val="2"/>
      </rPr>
      <t>2</t>
    </r>
    <r>
      <rPr>
        <b/>
        <sz val="10"/>
        <color indexed="10"/>
        <rFont val="Verdana"/>
        <family val="2"/>
      </rPr>
      <t>)</t>
    </r>
  </si>
  <si>
    <t>2015 YILI YATIRIM PROGRAMINA TEKLİF EDİLECEK PROJE BİLGİLERİ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</si>
</sst>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000"/>
    <numFmt numFmtId="173" formatCode="0.000000"/>
    <numFmt numFmtId="174" formatCode="_-* #,##0\ _T_L_-;\-* #,##0\ _T_L_-;_-* &quot;-&quot;??\ _T_L_-;_-@_-"/>
    <numFmt numFmtId="175" formatCode="\(#,##0\)"/>
    <numFmt numFmtId="176" formatCode="\%0.0"/>
    <numFmt numFmtId="177" formatCode="0.0000000000"/>
    <numFmt numFmtId="178" formatCode="0.000000000"/>
    <numFmt numFmtId="179" formatCode="###\ 000"/>
    <numFmt numFmtId="180" formatCode="#,##0.000"/>
    <numFmt numFmtId="181" formatCode="0.0000000\ \ "/>
    <numFmt numFmtId="182" formatCode="###\ ###\ \ "/>
    <numFmt numFmtId="183" formatCode="###\ ###\ ###\ "/>
    <numFmt numFmtId="184" formatCode="###\ ###\ ###\ \ 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##\ ###\ \ \ \ \ \ "/>
    <numFmt numFmtId="189" formatCode="###\ ###"/>
    <numFmt numFmtId="190" formatCode="0.0"/>
    <numFmt numFmtId="191" formatCode="###\ ###\ \ \ "/>
    <numFmt numFmtId="192" formatCode="[$-41F]dd\ mmmm\ yyyy\ dddd"/>
    <numFmt numFmtId="193" formatCode="#,##0.00\ &quot;TL&quot;"/>
  </numFmts>
  <fonts count="9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Tu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b/>
      <sz val="10"/>
      <name val="Arial Tur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 Tur"/>
      <family val="0"/>
    </font>
    <font>
      <b/>
      <sz val="11"/>
      <color indexed="12"/>
      <name val="Arial Tur"/>
      <family val="0"/>
    </font>
    <font>
      <b/>
      <sz val="10"/>
      <color indexed="12"/>
      <name val="Arial Tur"/>
      <family val="0"/>
    </font>
    <font>
      <sz val="10"/>
      <name val="Arial Tur"/>
      <family val="0"/>
    </font>
    <font>
      <b/>
      <sz val="11"/>
      <color indexed="14"/>
      <name val="Arial Tur"/>
      <family val="0"/>
    </font>
    <font>
      <sz val="11"/>
      <color indexed="12"/>
      <name val="Arial Tur"/>
      <family val="0"/>
    </font>
    <font>
      <b/>
      <sz val="10"/>
      <color indexed="10"/>
      <name val="Arial Tur"/>
      <family val="0"/>
    </font>
    <font>
      <b/>
      <sz val="11"/>
      <color indexed="10"/>
      <name val="Arial"/>
      <family val="2"/>
    </font>
    <font>
      <sz val="10"/>
      <color indexed="10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sz val="10"/>
      <color indexed="12"/>
      <name val="Arial"/>
      <family val="2"/>
    </font>
    <font>
      <b/>
      <sz val="10"/>
      <color indexed="14"/>
      <name val="Arial Tur"/>
      <family val="0"/>
    </font>
    <font>
      <sz val="10"/>
      <color indexed="14"/>
      <name val="Arial"/>
      <family val="2"/>
    </font>
    <font>
      <b/>
      <sz val="11"/>
      <color indexed="10"/>
      <name val="Arial Tur"/>
      <family val="0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 Tu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6"/>
      <color indexed="12"/>
      <name val="Verdana"/>
      <family val="2"/>
    </font>
    <font>
      <b/>
      <vertAlign val="superscript"/>
      <sz val="10"/>
      <color indexed="10"/>
      <name val="Arial Tur"/>
      <family val="0"/>
    </font>
    <font>
      <vertAlign val="superscript"/>
      <sz val="10"/>
      <name val="Arial"/>
      <family val="2"/>
    </font>
    <font>
      <sz val="11"/>
      <color indexed="10"/>
      <name val="Arial Tur"/>
      <family val="0"/>
    </font>
    <font>
      <b/>
      <u val="single"/>
      <sz val="10"/>
      <color indexed="12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12"/>
      <name val="Times New Roman"/>
      <family val="1"/>
    </font>
    <font>
      <vertAlign val="superscript"/>
      <sz val="10"/>
      <color indexed="10"/>
      <name val="Arial Tur"/>
      <family val="0"/>
    </font>
    <font>
      <sz val="10"/>
      <color indexed="10"/>
      <name val="Arial"/>
      <family val="2"/>
    </font>
    <font>
      <b/>
      <vertAlign val="superscript"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Tu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0" fillId="25" borderId="8" applyNumberFormat="0" applyFont="0" applyAlignment="0" applyProtection="0"/>
    <xf numFmtId="0" fontId="8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33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2" fillId="34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22" fillId="36" borderId="1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/>
    </xf>
    <xf numFmtId="49" fontId="12" fillId="37" borderId="12" xfId="0" applyNumberFormat="1" applyFont="1" applyFill="1" applyBorder="1" applyAlignment="1">
      <alignment horizontal="center"/>
    </xf>
    <xf numFmtId="3" fontId="12" fillId="37" borderId="10" xfId="0" applyNumberFormat="1" applyFont="1" applyFill="1" applyBorder="1" applyAlignment="1">
      <alignment/>
    </xf>
    <xf numFmtId="3" fontId="12" fillId="37" borderId="13" xfId="0" applyNumberFormat="1" applyFont="1" applyFill="1" applyBorder="1" applyAlignment="1">
      <alignment/>
    </xf>
    <xf numFmtId="0" fontId="19" fillId="0" borderId="12" xfId="0" applyFont="1" applyBorder="1" applyAlignment="1">
      <alignment horizontal="center"/>
    </xf>
    <xf numFmtId="3" fontId="19" fillId="0" borderId="12" xfId="0" applyNumberFormat="1" applyFont="1" applyFill="1" applyBorder="1" applyAlignment="1" quotePrefix="1">
      <alignment/>
    </xf>
    <xf numFmtId="3" fontId="19" fillId="0" borderId="1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15" xfId="0" applyFont="1" applyBorder="1" applyAlignment="1">
      <alignment horizontal="center"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3" fontId="19" fillId="0" borderId="16" xfId="0" applyNumberFormat="1" applyFont="1" applyBorder="1" applyAlignment="1">
      <alignment/>
    </xf>
    <xf numFmtId="3" fontId="19" fillId="0" borderId="16" xfId="0" applyNumberFormat="1" applyFont="1" applyBorder="1" applyAlignment="1" quotePrefix="1">
      <alignment/>
    </xf>
    <xf numFmtId="0" fontId="12" fillId="37" borderId="10" xfId="0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0" fontId="12" fillId="37" borderId="13" xfId="0" applyFont="1" applyFill="1" applyBorder="1" applyAlignment="1">
      <alignment horizontal="left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 quotePrefix="1">
      <alignment/>
    </xf>
    <xf numFmtId="3" fontId="19" fillId="0" borderId="18" xfId="0" applyNumberFormat="1" applyFont="1" applyBorder="1" applyAlignment="1">
      <alignment/>
    </xf>
    <xf numFmtId="0" fontId="12" fillId="37" borderId="13" xfId="0" applyFont="1" applyFill="1" applyBorder="1" applyAlignment="1">
      <alignment horizontal="left" wrapText="1"/>
    </xf>
    <xf numFmtId="0" fontId="19" fillId="0" borderId="19" xfId="0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22" fillId="36" borderId="10" xfId="0" applyNumberFormat="1" applyFont="1" applyFill="1" applyBorder="1" applyAlignment="1">
      <alignment/>
    </xf>
    <xf numFmtId="3" fontId="22" fillId="36" borderId="13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11" fillId="33" borderId="10" xfId="0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27" xfId="0" applyNumberFormat="1" applyFont="1" applyBorder="1" applyAlignment="1" quotePrefix="1">
      <alignment/>
    </xf>
    <xf numFmtId="3" fontId="19" fillId="0" borderId="27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3" fontId="19" fillId="0" borderId="16" xfId="0" applyNumberFormat="1" applyFont="1" applyFill="1" applyBorder="1" applyAlignment="1" quotePrefix="1">
      <alignment/>
    </xf>
    <xf numFmtId="0" fontId="19" fillId="0" borderId="20" xfId="0" applyNumberFormat="1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14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3" fontId="19" fillId="0" borderId="19" xfId="0" applyNumberFormat="1" applyFont="1" applyBorder="1" applyAlignment="1">
      <alignment/>
    </xf>
    <xf numFmtId="3" fontId="20" fillId="35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0" xfId="55" applyNumberFormat="1" applyFont="1" applyBorder="1" applyAlignment="1">
      <alignment horizontal="right" vertical="center"/>
    </xf>
    <xf numFmtId="3" fontId="19" fillId="0" borderId="16" xfId="55" applyNumberFormat="1" applyFont="1" applyBorder="1" applyAlignment="1">
      <alignment horizontal="right" vertical="center"/>
    </xf>
    <xf numFmtId="3" fontId="19" fillId="33" borderId="16" xfId="55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19" fillId="0" borderId="19" xfId="55" applyNumberFormat="1" applyFont="1" applyBorder="1" applyAlignment="1">
      <alignment horizontal="right" vertical="center"/>
    </xf>
    <xf numFmtId="3" fontId="19" fillId="34" borderId="16" xfId="55" applyNumberFormat="1" applyFont="1" applyFill="1" applyBorder="1" applyAlignment="1">
      <alignment horizontal="right" vertical="center"/>
    </xf>
    <xf numFmtId="3" fontId="19" fillId="0" borderId="20" xfId="55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3" fontId="19" fillId="34" borderId="12" xfId="55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55" applyNumberFormat="1" applyFont="1" applyBorder="1" applyAlignment="1">
      <alignment horizontal="right" vertical="center"/>
    </xf>
    <xf numFmtId="3" fontId="19" fillId="33" borderId="10" xfId="55" applyNumberFormat="1" applyFont="1" applyFill="1" applyBorder="1" applyAlignment="1">
      <alignment horizontal="right" vertical="center"/>
    </xf>
    <xf numFmtId="3" fontId="19" fillId="34" borderId="10" xfId="55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9" fillId="0" borderId="12" xfId="55" applyNumberFormat="1" applyFont="1" applyBorder="1" applyAlignment="1">
      <alignment horizontal="right" vertical="center"/>
    </xf>
    <xf numFmtId="3" fontId="19" fillId="33" borderId="12" xfId="55" applyNumberFormat="1" applyFont="1" applyFill="1" applyBorder="1" applyAlignment="1">
      <alignment horizontal="right" vertical="center"/>
    </xf>
    <xf numFmtId="3" fontId="19" fillId="33" borderId="20" xfId="55" applyNumberFormat="1" applyFont="1" applyFill="1" applyBorder="1" applyAlignment="1">
      <alignment horizontal="right" vertical="center"/>
    </xf>
    <xf numFmtId="3" fontId="19" fillId="34" borderId="20" xfId="55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55" applyNumberFormat="1" applyFont="1" applyBorder="1" applyAlignment="1">
      <alignment horizontal="right" vertical="center"/>
    </xf>
    <xf numFmtId="49" fontId="19" fillId="0" borderId="0" xfId="55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174" fontId="12" fillId="0" borderId="0" xfId="55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74" fontId="12" fillId="0" borderId="0" xfId="55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174" fontId="12" fillId="0" borderId="0" xfId="55" applyNumberFormat="1" applyFont="1" applyBorder="1" applyAlignment="1" applyProtection="1">
      <alignment horizontal="center" vertical="center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/>
    </xf>
    <xf numFmtId="49" fontId="12" fillId="0" borderId="13" xfId="55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55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55" applyNumberFormat="1" applyFont="1" applyBorder="1" applyAlignment="1">
      <alignment horizontal="right" vertical="center"/>
    </xf>
    <xf numFmtId="3" fontId="19" fillId="33" borderId="15" xfId="55" applyNumberFormat="1" applyFont="1" applyFill="1" applyBorder="1" applyAlignment="1">
      <alignment horizontal="right" vertical="center"/>
    </xf>
    <xf numFmtId="3" fontId="19" fillId="34" borderId="15" xfId="55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3" fontId="19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3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 quotePrefix="1">
      <alignment vertical="center"/>
    </xf>
    <xf numFmtId="0" fontId="26" fillId="0" borderId="0" xfId="0" applyFont="1" applyAlignment="1">
      <alignment/>
    </xf>
    <xf numFmtId="3" fontId="12" fillId="35" borderId="10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3" fontId="12" fillId="0" borderId="43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3" fontId="18" fillId="0" borderId="43" xfId="0" applyNumberFormat="1" applyFont="1" applyBorder="1" applyAlignment="1">
      <alignment vertical="center"/>
    </xf>
    <xf numFmtId="3" fontId="18" fillId="0" borderId="44" xfId="0" applyNumberFormat="1" applyFont="1" applyBorder="1" applyAlignment="1">
      <alignment vertical="center"/>
    </xf>
    <xf numFmtId="3" fontId="28" fillId="0" borderId="43" xfId="0" applyNumberFormat="1" applyFont="1" applyBorder="1" applyAlignment="1">
      <alignment vertical="center"/>
    </xf>
    <xf numFmtId="3" fontId="28" fillId="0" borderId="44" xfId="0" applyNumberFormat="1" applyFont="1" applyBorder="1" applyAlignment="1">
      <alignment vertical="center"/>
    </xf>
    <xf numFmtId="0" fontId="28" fillId="0" borderId="0" xfId="0" applyFont="1" applyAlignment="1">
      <alignment/>
    </xf>
    <xf numFmtId="3" fontId="28" fillId="0" borderId="13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3" fontId="19" fillId="0" borderId="45" xfId="0" applyNumberFormat="1" applyFont="1" applyBorder="1" applyAlignment="1">
      <alignment vertical="center"/>
    </xf>
    <xf numFmtId="3" fontId="19" fillId="0" borderId="46" xfId="0" applyNumberFormat="1" applyFont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2" fillId="35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2" fillId="35" borderId="10" xfId="55" applyNumberFormat="1" applyFont="1" applyFill="1" applyBorder="1" applyAlignment="1">
      <alignment horizontal="right" vertical="center"/>
    </xf>
    <xf numFmtId="3" fontId="18" fillId="37" borderId="10" xfId="55" applyNumberFormat="1" applyFont="1" applyFill="1" applyBorder="1" applyAlignment="1">
      <alignment horizontal="right" vertical="center"/>
    </xf>
    <xf numFmtId="3" fontId="12" fillId="35" borderId="19" xfId="55" applyNumberFormat="1" applyFont="1" applyFill="1" applyBorder="1" applyAlignment="1">
      <alignment horizontal="right" vertical="center"/>
    </xf>
    <xf numFmtId="3" fontId="22" fillId="36" borderId="10" xfId="55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3" fontId="12" fillId="37" borderId="11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16" xfId="0" applyFont="1" applyBorder="1" applyAlignment="1">
      <alignment vertical="center" wrapText="1"/>
    </xf>
    <xf numFmtId="3" fontId="3" fillId="0" borderId="16" xfId="0" applyNumberFormat="1" applyFont="1" applyBorder="1" applyAlignment="1">
      <alignment/>
    </xf>
    <xf numFmtId="0" fontId="11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19" fillId="0" borderId="23" xfId="0" applyFont="1" applyBorder="1" applyAlignment="1">
      <alignment vertical="center" wrapText="1"/>
    </xf>
    <xf numFmtId="3" fontId="19" fillId="0" borderId="49" xfId="0" applyNumberFormat="1" applyFont="1" applyBorder="1" applyAlignment="1">
      <alignment vertical="center"/>
    </xf>
    <xf numFmtId="3" fontId="19" fillId="0" borderId="50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12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12" fillId="0" borderId="44" xfId="0" applyNumberFormat="1" applyFont="1" applyBorder="1" applyAlignment="1">
      <alignment/>
    </xf>
    <xf numFmtId="49" fontId="12" fillId="33" borderId="54" xfId="0" applyNumberFormat="1" applyFont="1" applyFill="1" applyBorder="1" applyAlignment="1">
      <alignment horizontal="center" vertical="center" wrapText="1"/>
    </xf>
    <xf numFmtId="3" fontId="12" fillId="35" borderId="43" xfId="0" applyNumberFormat="1" applyFont="1" applyFill="1" applyBorder="1" applyAlignment="1">
      <alignment/>
    </xf>
    <xf numFmtId="3" fontId="12" fillId="35" borderId="44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2" fillId="37" borderId="43" xfId="0" applyNumberFormat="1" applyFont="1" applyFill="1" applyBorder="1" applyAlignment="1">
      <alignment/>
    </xf>
    <xf numFmtId="3" fontId="12" fillId="37" borderId="44" xfId="0" applyNumberFormat="1" applyFont="1" applyFill="1" applyBorder="1" applyAlignment="1">
      <alignment/>
    </xf>
    <xf numFmtId="3" fontId="12" fillId="34" borderId="48" xfId="0" applyNumberFormat="1" applyFont="1" applyFill="1" applyBorder="1" applyAlignment="1">
      <alignment horizontal="center" vertical="center" wrapText="1"/>
    </xf>
    <xf numFmtId="3" fontId="20" fillId="35" borderId="55" xfId="0" applyNumberFormat="1" applyFont="1" applyFill="1" applyBorder="1" applyAlignment="1">
      <alignment/>
    </xf>
    <xf numFmtId="3" fontId="17" fillId="33" borderId="43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20" fillId="35" borderId="56" xfId="0" applyNumberFormat="1" applyFont="1" applyFill="1" applyBorder="1" applyAlignment="1">
      <alignment/>
    </xf>
    <xf numFmtId="3" fontId="17" fillId="33" borderId="44" xfId="0" applyNumberFormat="1" applyFont="1" applyFill="1" applyBorder="1" applyAlignment="1">
      <alignment/>
    </xf>
    <xf numFmtId="3" fontId="22" fillId="36" borderId="43" xfId="0" applyNumberFormat="1" applyFont="1" applyFill="1" applyBorder="1" applyAlignment="1">
      <alignment/>
    </xf>
    <xf numFmtId="3" fontId="22" fillId="36" borderId="44" xfId="0" applyNumberFormat="1" applyFont="1" applyFill="1" applyBorder="1" applyAlignment="1">
      <alignment/>
    </xf>
    <xf numFmtId="3" fontId="17" fillId="33" borderId="43" xfId="0" applyNumberFormat="1" applyFont="1" applyFill="1" applyBorder="1" applyAlignment="1">
      <alignment/>
    </xf>
    <xf numFmtId="3" fontId="17" fillId="33" borderId="44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52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57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2" fillId="37" borderId="55" xfId="0" applyNumberFormat="1" applyFont="1" applyFill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2" fillId="37" borderId="56" xfId="0" applyNumberFormat="1" applyFont="1" applyFill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20" fillId="35" borderId="13" xfId="0" applyNumberFormat="1" applyFont="1" applyFill="1" applyBorder="1" applyAlignment="1">
      <alignment/>
    </xf>
    <xf numFmtId="3" fontId="20" fillId="35" borderId="43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20" fillId="35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0" fontId="12" fillId="37" borderId="14" xfId="0" applyFont="1" applyFill="1" applyBorder="1" applyAlignment="1">
      <alignment horizontal="left"/>
    </xf>
    <xf numFmtId="0" fontId="19" fillId="0" borderId="5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47" xfId="0" applyFont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33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45" xfId="0" applyNumberFormat="1" applyFill="1" applyBorder="1" applyAlignment="1">
      <alignment/>
    </xf>
    <xf numFmtId="3" fontId="0" fillId="34" borderId="46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/>
    </xf>
    <xf numFmtId="3" fontId="36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3" fontId="37" fillId="0" borderId="51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3" fontId="37" fillId="0" borderId="28" xfId="0" applyNumberFormat="1" applyFont="1" applyBorder="1" applyAlignment="1">
      <alignment vertical="center" wrapText="1"/>
    </xf>
    <xf numFmtId="3" fontId="37" fillId="0" borderId="19" xfId="0" applyNumberFormat="1" applyFont="1" applyBorder="1" applyAlignment="1">
      <alignment vertical="center"/>
    </xf>
    <xf numFmtId="3" fontId="37" fillId="0" borderId="32" xfId="0" applyNumberFormat="1" applyFont="1" applyFill="1" applyBorder="1" applyAlignment="1">
      <alignment vertical="center"/>
    </xf>
    <xf numFmtId="0" fontId="40" fillId="37" borderId="13" xfId="0" applyFont="1" applyFill="1" applyBorder="1" applyAlignment="1">
      <alignment vertical="center"/>
    </xf>
    <xf numFmtId="3" fontId="40" fillId="37" borderId="10" xfId="0" applyNumberFormat="1" applyFont="1" applyFill="1" applyBorder="1" applyAlignment="1">
      <alignment vertical="center"/>
    </xf>
    <xf numFmtId="3" fontId="40" fillId="37" borderId="13" xfId="0" applyNumberFormat="1" applyFont="1" applyFill="1" applyBorder="1" applyAlignment="1">
      <alignment vertical="center"/>
    </xf>
    <xf numFmtId="0" fontId="40" fillId="37" borderId="10" xfId="0" applyFont="1" applyFill="1" applyBorder="1" applyAlignment="1">
      <alignment vertical="center"/>
    </xf>
    <xf numFmtId="3" fontId="37" fillId="0" borderId="61" xfId="0" applyNumberFormat="1" applyFont="1" applyBorder="1" applyAlignment="1">
      <alignment vertical="center"/>
    </xf>
    <xf numFmtId="3" fontId="37" fillId="0" borderId="48" xfId="0" applyNumberFormat="1" applyFont="1" applyBorder="1" applyAlignment="1">
      <alignment vertical="center" wrapText="1"/>
    </xf>
    <xf numFmtId="3" fontId="37" fillId="0" borderId="15" xfId="0" applyNumberFormat="1" applyFont="1" applyBorder="1" applyAlignment="1">
      <alignment vertical="center"/>
    </xf>
    <xf numFmtId="3" fontId="37" fillId="0" borderId="27" xfId="0" applyNumberFormat="1" applyFont="1" applyFill="1" applyBorder="1" applyAlignment="1">
      <alignment vertical="center"/>
    </xf>
    <xf numFmtId="3" fontId="39" fillId="35" borderId="51" xfId="0" applyNumberFormat="1" applyFont="1" applyFill="1" applyBorder="1" applyAlignment="1">
      <alignment vertical="center"/>
    </xf>
    <xf numFmtId="3" fontId="39" fillId="35" borderId="12" xfId="0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9" fillId="35" borderId="28" xfId="0" applyNumberFormat="1" applyFont="1" applyFill="1" applyBorder="1" applyAlignment="1">
      <alignment vertical="center" wrapText="1"/>
    </xf>
    <xf numFmtId="3" fontId="39" fillId="35" borderId="19" xfId="0" applyNumberFormat="1" applyFont="1" applyFill="1" applyBorder="1" applyAlignment="1">
      <alignment vertical="center"/>
    </xf>
    <xf numFmtId="0" fontId="39" fillId="35" borderId="13" xfId="0" applyFont="1" applyFill="1" applyBorder="1" applyAlignment="1">
      <alignment vertical="center"/>
    </xf>
    <xf numFmtId="3" fontId="39" fillId="35" borderId="10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3" fontId="41" fillId="33" borderId="51" xfId="0" applyNumberFormat="1" applyFont="1" applyFill="1" applyBorder="1" applyAlignment="1">
      <alignment vertical="center"/>
    </xf>
    <xf numFmtId="3" fontId="41" fillId="33" borderId="12" xfId="0" applyNumberFormat="1" applyFont="1" applyFill="1" applyBorder="1" applyAlignment="1">
      <alignment vertical="center"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33" borderId="28" xfId="0" applyNumberFormat="1" applyFont="1" applyFill="1" applyBorder="1" applyAlignment="1">
      <alignment vertical="center" wrapText="1"/>
    </xf>
    <xf numFmtId="3" fontId="41" fillId="33" borderId="19" xfId="0" applyNumberFormat="1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40" fillId="34" borderId="12" xfId="0" applyNumberFormat="1" applyFont="1" applyFill="1" applyBorder="1" applyAlignment="1">
      <alignment horizontal="center" vertical="center"/>
    </xf>
    <xf numFmtId="49" fontId="40" fillId="34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49" fontId="12" fillId="33" borderId="65" xfId="0" applyNumberFormat="1" applyFont="1" applyFill="1" applyBorder="1" applyAlignment="1">
      <alignment horizontal="center" vertical="center" wrapText="1"/>
    </xf>
    <xf numFmtId="3" fontId="12" fillId="34" borderId="57" xfId="0" applyNumberFormat="1" applyFont="1" applyFill="1" applyBorder="1" applyAlignment="1">
      <alignment horizontal="center" vertical="center" wrapText="1"/>
    </xf>
    <xf numFmtId="3" fontId="12" fillId="34" borderId="5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16" xfId="55" applyNumberFormat="1" applyFont="1" applyBorder="1" applyAlignment="1">
      <alignment horizontal="right" vertical="center"/>
    </xf>
    <xf numFmtId="49" fontId="19" fillId="34" borderId="16" xfId="55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12" fillId="34" borderId="65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20" fillId="35" borderId="66" xfId="0" applyNumberFormat="1" applyFont="1" applyFill="1" applyBorder="1" applyAlignment="1">
      <alignment/>
    </xf>
    <xf numFmtId="3" fontId="17" fillId="33" borderId="67" xfId="0" applyNumberFormat="1" applyFont="1" applyFill="1" applyBorder="1" applyAlignment="1">
      <alignment/>
    </xf>
    <xf numFmtId="3" fontId="12" fillId="37" borderId="67" xfId="0" applyNumberFormat="1" applyFont="1" applyFill="1" applyBorder="1" applyAlignment="1">
      <alignment/>
    </xf>
    <xf numFmtId="3" fontId="19" fillId="0" borderId="68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19" fillId="0" borderId="70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22" fillId="36" borderId="67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3" fontId="17" fillId="33" borderId="67" xfId="0" applyNumberFormat="1" applyFont="1" applyFill="1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68" xfId="0" applyNumberFormat="1" applyFont="1" applyFill="1" applyBorder="1" applyAlignment="1">
      <alignment/>
    </xf>
    <xf numFmtId="3" fontId="19" fillId="0" borderId="71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3" fontId="19" fillId="0" borderId="70" xfId="0" applyNumberFormat="1" applyFont="1" applyFill="1" applyBorder="1" applyAlignment="1">
      <alignment/>
    </xf>
    <xf numFmtId="3" fontId="19" fillId="0" borderId="67" xfId="0" applyNumberFormat="1" applyFont="1" applyFill="1" applyBorder="1" applyAlignment="1">
      <alignment/>
    </xf>
    <xf numFmtId="3" fontId="19" fillId="0" borderId="67" xfId="0" applyNumberFormat="1" applyFont="1" applyBorder="1" applyAlignment="1">
      <alignment/>
    </xf>
    <xf numFmtId="3" fontId="12" fillId="37" borderId="66" xfId="0" applyNumberFormat="1" applyFont="1" applyFill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20" fillId="35" borderId="67" xfId="0" applyNumberFormat="1" applyFont="1" applyFill="1" applyBorder="1" applyAlignment="1">
      <alignment/>
    </xf>
    <xf numFmtId="3" fontId="20" fillId="35" borderId="26" xfId="0" applyNumberFormat="1" applyFont="1" applyFill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0" fontId="16" fillId="0" borderId="15" xfId="0" applyFont="1" applyBorder="1" applyAlignment="1">
      <alignment wrapText="1"/>
    </xf>
    <xf numFmtId="3" fontId="15" fillId="0" borderId="15" xfId="0" applyNumberFormat="1" applyFont="1" applyBorder="1" applyAlignment="1">
      <alignment/>
    </xf>
    <xf numFmtId="0" fontId="16" fillId="0" borderId="16" xfId="0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3" fontId="15" fillId="0" borderId="18" xfId="0" applyNumberFormat="1" applyFont="1" applyBorder="1" applyAlignment="1">
      <alignment/>
    </xf>
    <xf numFmtId="0" fontId="46" fillId="39" borderId="18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0" fontId="23" fillId="0" borderId="20" xfId="0" applyFont="1" applyBorder="1" applyAlignment="1">
      <alignment vertical="center" wrapText="1"/>
    </xf>
    <xf numFmtId="49" fontId="15" fillId="39" borderId="39" xfId="0" applyNumberFormat="1" applyFont="1" applyFill="1" applyBorder="1" applyAlignment="1">
      <alignment horizontal="right" vertical="center"/>
    </xf>
    <xf numFmtId="0" fontId="30" fillId="0" borderId="15" xfId="0" applyFont="1" applyBorder="1" applyAlignment="1">
      <alignment vertical="center" wrapText="1"/>
    </xf>
    <xf numFmtId="3" fontId="6" fillId="0" borderId="16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49" fontId="15" fillId="39" borderId="18" xfId="0" applyNumberFormat="1" applyFont="1" applyFill="1" applyBorder="1" applyAlignment="1">
      <alignment horizontal="right" vertical="center"/>
    </xf>
    <xf numFmtId="49" fontId="15" fillId="39" borderId="40" xfId="0" applyNumberFormat="1" applyFont="1" applyFill="1" applyBorder="1" applyAlignment="1">
      <alignment horizontal="right" vertical="center"/>
    </xf>
    <xf numFmtId="49" fontId="15" fillId="39" borderId="72" xfId="0" applyNumberFormat="1" applyFont="1" applyFill="1" applyBorder="1" applyAlignment="1">
      <alignment horizontal="right" vertical="center"/>
    </xf>
    <xf numFmtId="49" fontId="15" fillId="39" borderId="4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/>
    </xf>
    <xf numFmtId="49" fontId="12" fillId="33" borderId="48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 wrapText="1"/>
    </xf>
    <xf numFmtId="3" fontId="19" fillId="0" borderId="67" xfId="0" applyNumberFormat="1" applyFont="1" applyBorder="1" applyAlignment="1">
      <alignment/>
    </xf>
    <xf numFmtId="3" fontId="0" fillId="0" borderId="68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12" fillId="0" borderId="67" xfId="0" applyNumberFormat="1" applyFont="1" applyBorder="1" applyAlignment="1">
      <alignment/>
    </xf>
    <xf numFmtId="3" fontId="12" fillId="35" borderId="67" xfId="0" applyNumberFormat="1" applyFont="1" applyFill="1" applyBorder="1" applyAlignment="1">
      <alignment/>
    </xf>
    <xf numFmtId="3" fontId="12" fillId="35" borderId="25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4" xfId="0" applyNumberFormat="1" applyFill="1" applyBorder="1" applyAlignment="1">
      <alignment/>
    </xf>
    <xf numFmtId="3" fontId="0" fillId="34" borderId="48" xfId="0" applyNumberFormat="1" applyFill="1" applyBorder="1" applyAlignment="1">
      <alignment/>
    </xf>
    <xf numFmtId="3" fontId="12" fillId="37" borderId="25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3" fontId="12" fillId="40" borderId="43" xfId="0" applyNumberFormat="1" applyFont="1" applyFill="1" applyBorder="1" applyAlignment="1">
      <alignment/>
    </xf>
    <xf numFmtId="3" fontId="12" fillId="40" borderId="44" xfId="0" applyNumberFormat="1" applyFont="1" applyFill="1" applyBorder="1" applyAlignment="1">
      <alignment/>
    </xf>
    <xf numFmtId="3" fontId="12" fillId="40" borderId="67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40" fillId="0" borderId="51" xfId="0" applyNumberFormat="1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40" fillId="0" borderId="28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/>
    </xf>
    <xf numFmtId="3" fontId="40" fillId="0" borderId="32" xfId="0" applyNumberFormat="1" applyFont="1" applyFill="1" applyBorder="1" applyAlignment="1">
      <alignment vertical="center"/>
    </xf>
    <xf numFmtId="0" fontId="40" fillId="40" borderId="10" xfId="0" applyFont="1" applyFill="1" applyBorder="1" applyAlignment="1">
      <alignment vertical="center"/>
    </xf>
    <xf numFmtId="3" fontId="40" fillId="40" borderId="10" xfId="0" applyNumberFormat="1" applyFont="1" applyFill="1" applyBorder="1" applyAlignment="1">
      <alignment vertical="center"/>
    </xf>
    <xf numFmtId="3" fontId="40" fillId="40" borderId="13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left" vertical="center" wrapText="1"/>
    </xf>
    <xf numFmtId="3" fontId="19" fillId="0" borderId="60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49" fontId="15" fillId="39" borderId="45" xfId="0" applyNumberFormat="1" applyFont="1" applyFill="1" applyBorder="1" applyAlignment="1">
      <alignment horizontal="right" vertical="center"/>
    </xf>
    <xf numFmtId="3" fontId="0" fillId="0" borderId="77" xfId="0" applyNumberFormat="1" applyBorder="1" applyAlignment="1">
      <alignment/>
    </xf>
    <xf numFmtId="3" fontId="12" fillId="40" borderId="25" xfId="0" applyNumberFormat="1" applyFont="1" applyFill="1" applyBorder="1" applyAlignment="1">
      <alignment/>
    </xf>
    <xf numFmtId="3" fontId="0" fillId="34" borderId="34" xfId="0" applyNumberFormat="1" applyFill="1" applyBorder="1" applyAlignment="1">
      <alignment/>
    </xf>
    <xf numFmtId="3" fontId="0" fillId="34" borderId="47" xfId="0" applyNumberFormat="1" applyFill="1" applyBorder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34" borderId="12" xfId="0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49" fontId="48" fillId="34" borderId="19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3" fontId="49" fillId="0" borderId="51" xfId="0" applyNumberFormat="1" applyFont="1" applyBorder="1" applyAlignment="1">
      <alignment vertical="center"/>
    </xf>
    <xf numFmtId="3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3" fontId="49" fillId="0" borderId="28" xfId="0" applyNumberFormat="1" applyFont="1" applyBorder="1" applyAlignment="1">
      <alignment vertical="center" wrapText="1"/>
    </xf>
    <xf numFmtId="0" fontId="48" fillId="37" borderId="10" xfId="0" applyFont="1" applyFill="1" applyBorder="1" applyAlignment="1">
      <alignment vertical="center"/>
    </xf>
    <xf numFmtId="0" fontId="48" fillId="37" borderId="13" xfId="0" applyFont="1" applyFill="1" applyBorder="1" applyAlignment="1">
      <alignment vertical="center"/>
    </xf>
    <xf numFmtId="3" fontId="49" fillId="0" borderId="61" xfId="0" applyNumberFormat="1" applyFont="1" applyBorder="1" applyAlignment="1">
      <alignment vertical="center"/>
    </xf>
    <xf numFmtId="3" fontId="49" fillId="0" borderId="48" xfId="0" applyNumberFormat="1" applyFont="1" applyBorder="1" applyAlignment="1">
      <alignment vertical="center" wrapText="1"/>
    </xf>
    <xf numFmtId="0" fontId="48" fillId="40" borderId="10" xfId="0" applyFont="1" applyFill="1" applyBorder="1" applyAlignment="1">
      <alignment vertical="center"/>
    </xf>
    <xf numFmtId="3" fontId="48" fillId="0" borderId="51" xfId="0" applyNumberFormat="1" applyFont="1" applyBorder="1" applyAlignment="1">
      <alignment vertical="center"/>
    </xf>
    <xf numFmtId="3" fontId="48" fillId="0" borderId="28" xfId="0" applyNumberFormat="1" applyFont="1" applyBorder="1" applyAlignment="1">
      <alignment vertical="center" wrapText="1"/>
    </xf>
    <xf numFmtId="3" fontId="52" fillId="35" borderId="51" xfId="0" applyNumberFormat="1" applyFont="1" applyFill="1" applyBorder="1" applyAlignment="1">
      <alignment vertical="center"/>
    </xf>
    <xf numFmtId="3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3" fontId="52" fillId="35" borderId="28" xfId="0" applyNumberFormat="1" applyFont="1" applyFill="1" applyBorder="1" applyAlignment="1">
      <alignment vertical="center" wrapText="1"/>
    </xf>
    <xf numFmtId="0" fontId="52" fillId="35" borderId="13" xfId="0" applyFont="1" applyFill="1" applyBorder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3" fontId="51" fillId="33" borderId="51" xfId="0" applyNumberFormat="1" applyFont="1" applyFill="1" applyBorder="1" applyAlignment="1">
      <alignment vertical="center"/>
    </xf>
    <xf numFmtId="3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3" fontId="51" fillId="33" borderId="28" xfId="0" applyNumberFormat="1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center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3" fontId="49" fillId="0" borderId="12" xfId="0" applyNumberFormat="1" applyFont="1" applyBorder="1" applyAlignment="1">
      <alignment horizontal="right" vertical="center"/>
    </xf>
    <xf numFmtId="3" fontId="49" fillId="0" borderId="14" xfId="0" applyNumberFormat="1" applyFont="1" applyFill="1" applyBorder="1" applyAlignment="1">
      <alignment horizontal="right" vertical="center"/>
    </xf>
    <xf numFmtId="3" fontId="49" fillId="0" borderId="19" xfId="0" applyNumberFormat="1" applyFont="1" applyBorder="1" applyAlignment="1">
      <alignment horizontal="right" vertical="center"/>
    </xf>
    <xf numFmtId="3" fontId="49" fillId="0" borderId="32" xfId="0" applyNumberFormat="1" applyFont="1" applyFill="1" applyBorder="1" applyAlignment="1">
      <alignment horizontal="right" vertical="center"/>
    </xf>
    <xf numFmtId="3" fontId="48" fillId="37" borderId="10" xfId="0" applyNumberFormat="1" applyFont="1" applyFill="1" applyBorder="1" applyAlignment="1">
      <alignment horizontal="right" vertical="center"/>
    </xf>
    <xf numFmtId="3" fontId="48" fillId="37" borderId="13" xfId="0" applyNumberFormat="1" applyFont="1" applyFill="1" applyBorder="1" applyAlignment="1">
      <alignment horizontal="right" vertical="center"/>
    </xf>
    <xf numFmtId="3" fontId="49" fillId="0" borderId="15" xfId="0" applyNumberFormat="1" applyFont="1" applyBorder="1" applyAlignment="1">
      <alignment horizontal="right" vertical="center"/>
    </xf>
    <xf numFmtId="3" fontId="49" fillId="0" borderId="27" xfId="0" applyNumberFormat="1" applyFont="1" applyFill="1" applyBorder="1" applyAlignment="1">
      <alignment horizontal="right" vertical="center"/>
    </xf>
    <xf numFmtId="3" fontId="48" fillId="40" borderId="10" xfId="0" applyNumberFormat="1" applyFont="1" applyFill="1" applyBorder="1" applyAlignment="1">
      <alignment horizontal="right" vertical="center"/>
    </xf>
    <xf numFmtId="3" fontId="48" fillId="40" borderId="13" xfId="0" applyNumberFormat="1" applyFont="1" applyFill="1" applyBorder="1" applyAlignment="1">
      <alignment horizontal="right" vertical="center"/>
    </xf>
    <xf numFmtId="3" fontId="48" fillId="0" borderId="12" xfId="0" applyNumberFormat="1" applyFont="1" applyBorder="1" applyAlignment="1">
      <alignment horizontal="right" vertical="center"/>
    </xf>
    <xf numFmtId="3" fontId="48" fillId="0" borderId="14" xfId="0" applyNumberFormat="1" applyFont="1" applyFill="1" applyBorder="1" applyAlignment="1">
      <alignment horizontal="right" vertical="center"/>
    </xf>
    <xf numFmtId="3" fontId="48" fillId="0" borderId="19" xfId="0" applyNumberFormat="1" applyFont="1" applyBorder="1" applyAlignment="1">
      <alignment horizontal="right" vertical="center"/>
    </xf>
    <xf numFmtId="3" fontId="48" fillId="0" borderId="32" xfId="0" applyNumberFormat="1" applyFont="1" applyFill="1" applyBorder="1" applyAlignment="1">
      <alignment horizontal="right" vertical="center"/>
    </xf>
    <xf numFmtId="3" fontId="52" fillId="35" borderId="12" xfId="0" applyNumberFormat="1" applyFont="1" applyFill="1" applyBorder="1" applyAlignment="1">
      <alignment horizontal="right" vertical="center"/>
    </xf>
    <xf numFmtId="3" fontId="52" fillId="35" borderId="19" xfId="0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right" vertical="center"/>
    </xf>
    <xf numFmtId="3" fontId="51" fillId="33" borderId="12" xfId="0" applyNumberFormat="1" applyFont="1" applyFill="1" applyBorder="1" applyAlignment="1">
      <alignment horizontal="right" vertical="center"/>
    </xf>
    <xf numFmtId="3" fontId="51" fillId="33" borderId="19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19" fillId="0" borderId="78" xfId="0" applyNumberFormat="1" applyFont="1" applyBorder="1" applyAlignment="1">
      <alignment/>
    </xf>
    <xf numFmtId="3" fontId="19" fillId="0" borderId="79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3" fontId="12" fillId="0" borderId="79" xfId="0" applyNumberFormat="1" applyFont="1" applyBorder="1" applyAlignment="1">
      <alignment/>
    </xf>
    <xf numFmtId="3" fontId="12" fillId="40" borderId="79" xfId="0" applyNumberFormat="1" applyFont="1" applyFill="1" applyBorder="1" applyAlignment="1">
      <alignment/>
    </xf>
    <xf numFmtId="3" fontId="12" fillId="35" borderId="79" xfId="0" applyNumberFormat="1" applyFont="1" applyFill="1" applyBorder="1" applyAlignment="1">
      <alignment/>
    </xf>
    <xf numFmtId="3" fontId="12" fillId="37" borderId="79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80" xfId="0" applyFont="1" applyBorder="1" applyAlignment="1">
      <alignment/>
    </xf>
    <xf numFmtId="0" fontId="19" fillId="0" borderId="18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left"/>
    </xf>
    <xf numFmtId="3" fontId="19" fillId="0" borderId="48" xfId="0" applyNumberFormat="1" applyFont="1" applyFill="1" applyBorder="1" applyAlignment="1">
      <alignment/>
    </xf>
    <xf numFmtId="3" fontId="19" fillId="0" borderId="48" xfId="0" applyNumberFormat="1" applyFont="1" applyFill="1" applyBorder="1" applyAlignment="1" quotePrefix="1">
      <alignment/>
    </xf>
    <xf numFmtId="3" fontId="19" fillId="0" borderId="23" xfId="0" applyNumberFormat="1" applyFont="1" applyFill="1" applyBorder="1" applyAlignment="1">
      <alignment/>
    </xf>
    <xf numFmtId="3" fontId="19" fillId="0" borderId="73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 quotePrefix="1">
      <alignment/>
    </xf>
    <xf numFmtId="3" fontId="19" fillId="0" borderId="30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81" xfId="0" applyFont="1" applyBorder="1" applyAlignment="1">
      <alignment/>
    </xf>
    <xf numFmtId="3" fontId="19" fillId="0" borderId="8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19" fillId="0" borderId="31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91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1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9" fillId="0" borderId="61" xfId="0" applyNumberFormat="1" applyFont="1" applyFill="1" applyBorder="1" applyAlignment="1">
      <alignment/>
    </xf>
    <xf numFmtId="3" fontId="19" fillId="0" borderId="51" xfId="0" applyNumberFormat="1" applyFont="1" applyFill="1" applyBorder="1" applyAlignment="1">
      <alignment/>
    </xf>
    <xf numFmtId="3" fontId="19" fillId="0" borderId="74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/>
    </xf>
    <xf numFmtId="3" fontId="19" fillId="0" borderId="8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2" fillId="37" borderId="26" xfId="0" applyNumberFormat="1" applyFont="1" applyFill="1" applyBorder="1" applyAlignment="1">
      <alignment/>
    </xf>
    <xf numFmtId="3" fontId="12" fillId="37" borderId="54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0" fontId="19" fillId="0" borderId="27" xfId="0" applyFont="1" applyBorder="1" applyAlignment="1">
      <alignment horizontal="left"/>
    </xf>
    <xf numFmtId="3" fontId="19" fillId="0" borderId="71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33" borderId="10" xfId="0" applyFont="1" applyFill="1" applyBorder="1" applyAlignment="1">
      <alignment/>
    </xf>
    <xf numFmtId="3" fontId="19" fillId="0" borderId="81" xfId="0" applyNumberFormat="1" applyFont="1" applyFill="1" applyBorder="1" applyAlignment="1">
      <alignment/>
    </xf>
    <xf numFmtId="3" fontId="19" fillId="0" borderId="8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8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9" fillId="0" borderId="3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49" fontId="48" fillId="34" borderId="29" xfId="0" applyNumberFormat="1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center" vertical="center" wrapText="1"/>
    </xf>
    <xf numFmtId="49" fontId="40" fillId="34" borderId="61" xfId="0" applyNumberFormat="1" applyFont="1" applyFill="1" applyBorder="1" applyAlignment="1">
      <alignment horizontal="center" vertical="center"/>
    </xf>
    <xf numFmtId="49" fontId="92" fillId="33" borderId="25" xfId="0" applyNumberFormat="1" applyFont="1" applyFill="1" applyBorder="1" applyAlignment="1">
      <alignment horizontal="center"/>
    </xf>
    <xf numFmtId="49" fontId="92" fillId="33" borderId="25" xfId="0" applyNumberFormat="1" applyFont="1" applyFill="1" applyBorder="1" applyAlignment="1">
      <alignment/>
    </xf>
    <xf numFmtId="49" fontId="92" fillId="33" borderId="19" xfId="0" applyNumberFormat="1" applyFont="1" applyFill="1" applyBorder="1" applyAlignment="1">
      <alignment horizontal="center" vertical="center" wrapText="1"/>
    </xf>
    <xf numFmtId="3" fontId="12" fillId="40" borderId="55" xfId="0" applyNumberFormat="1" applyFont="1" applyFill="1" applyBorder="1" applyAlignment="1">
      <alignment/>
    </xf>
    <xf numFmtId="3" fontId="19" fillId="0" borderId="36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35" borderId="26" xfId="0" applyNumberFormat="1" applyFont="1" applyFill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3" fontId="22" fillId="36" borderId="25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2" fillId="34" borderId="31" xfId="0" applyNumberFormat="1" applyFont="1" applyFill="1" applyBorder="1" applyAlignment="1">
      <alignment horizontal="center" vertical="center" wrapText="1"/>
    </xf>
    <xf numFmtId="49" fontId="15" fillId="39" borderId="84" xfId="0" applyNumberFormat="1" applyFont="1" applyFill="1" applyBorder="1" applyAlignment="1">
      <alignment horizontal="right" vertical="center"/>
    </xf>
    <xf numFmtId="3" fontId="6" fillId="0" borderId="25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7" fillId="0" borderId="25" xfId="47" applyFont="1" applyBorder="1" applyAlignment="1" applyProtection="1">
      <alignment horizontal="center" wrapText="1"/>
      <protection/>
    </xf>
    <xf numFmtId="0" fontId="47" fillId="0" borderId="26" xfId="47" applyFont="1" applyBorder="1" applyAlignment="1" applyProtection="1">
      <alignment horizontal="center" wrapText="1"/>
      <protection/>
    </xf>
    <xf numFmtId="0" fontId="47" fillId="0" borderId="13" xfId="47" applyFont="1" applyBorder="1" applyAlignment="1" applyProtection="1">
      <alignment horizontal="center" wrapText="1"/>
      <protection/>
    </xf>
    <xf numFmtId="0" fontId="22" fillId="41" borderId="0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9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2" fillId="35" borderId="29" xfId="0" applyFont="1" applyFill="1" applyBorder="1" applyAlignment="1">
      <alignment horizontal="center" vertical="center" wrapText="1"/>
    </xf>
    <xf numFmtId="0" fontId="52" fillId="35" borderId="81" xfId="0" applyFont="1" applyFill="1" applyBorder="1" applyAlignment="1">
      <alignment horizontal="center" vertical="center" wrapText="1"/>
    </xf>
    <xf numFmtId="0" fontId="52" fillId="35" borderId="30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31" xfId="0" applyFont="1" applyFill="1" applyBorder="1" applyAlignment="1">
      <alignment horizontal="center" vertical="center" wrapText="1"/>
    </xf>
    <xf numFmtId="0" fontId="52" fillId="35" borderId="28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34" borderId="48" xfId="0" applyNumberFormat="1" applyFont="1" applyFill="1" applyBorder="1" applyAlignment="1">
      <alignment horizontal="center" vertical="center" wrapText="1"/>
    </xf>
    <xf numFmtId="0" fontId="48" fillId="34" borderId="19" xfId="0" applyNumberFormat="1" applyFont="1" applyFill="1" applyBorder="1" applyAlignment="1">
      <alignment horizontal="center" vertical="center" wrapText="1"/>
    </xf>
    <xf numFmtId="0" fontId="48" fillId="34" borderId="29" xfId="0" applyNumberFormat="1" applyFont="1" applyFill="1" applyBorder="1" applyAlignment="1">
      <alignment horizontal="center" vertical="center" wrapText="1"/>
    </xf>
    <xf numFmtId="0" fontId="48" fillId="34" borderId="30" xfId="0" applyNumberFormat="1" applyFont="1" applyFill="1" applyBorder="1" applyAlignment="1">
      <alignment horizontal="center" vertical="center" wrapText="1"/>
    </xf>
    <xf numFmtId="0" fontId="48" fillId="34" borderId="22" xfId="0" applyNumberFormat="1" applyFont="1" applyFill="1" applyBorder="1" applyAlignment="1">
      <alignment horizontal="center" vertical="center" wrapText="1"/>
    </xf>
    <xf numFmtId="0" fontId="48" fillId="34" borderId="23" xfId="0" applyNumberFormat="1" applyFont="1" applyFill="1" applyBorder="1" applyAlignment="1">
      <alignment horizontal="center" vertical="center" wrapText="1"/>
    </xf>
    <xf numFmtId="0" fontId="48" fillId="34" borderId="31" xfId="0" applyNumberFormat="1" applyFont="1" applyFill="1" applyBorder="1" applyAlignment="1">
      <alignment horizontal="center" vertical="center" wrapText="1"/>
    </xf>
    <xf numFmtId="0" fontId="48" fillId="34" borderId="32" xfId="0" applyNumberFormat="1" applyFont="1" applyFill="1" applyBorder="1" applyAlignment="1">
      <alignment horizontal="center" vertical="center" wrapText="1"/>
    </xf>
    <xf numFmtId="3" fontId="48" fillId="34" borderId="11" xfId="0" applyNumberFormat="1" applyFont="1" applyFill="1" applyBorder="1" applyAlignment="1">
      <alignment horizontal="center" vertical="center" wrapText="1"/>
    </xf>
    <xf numFmtId="3" fontId="48" fillId="34" borderId="48" xfId="0" applyNumberFormat="1" applyFont="1" applyFill="1" applyBorder="1" applyAlignment="1">
      <alignment horizontal="center" vertical="center" wrapText="1"/>
    </xf>
    <xf numFmtId="3" fontId="48" fillId="34" borderId="19" xfId="0" applyNumberFormat="1" applyFont="1" applyFill="1" applyBorder="1" applyAlignment="1">
      <alignment horizontal="center" vertical="center" wrapText="1"/>
    </xf>
    <xf numFmtId="3" fontId="48" fillId="34" borderId="25" xfId="0" applyNumberFormat="1" applyFont="1" applyFill="1" applyBorder="1" applyAlignment="1">
      <alignment horizontal="center" vertical="center" wrapText="1"/>
    </xf>
    <xf numFmtId="3" fontId="48" fillId="34" borderId="26" xfId="0" applyNumberFormat="1" applyFont="1" applyFill="1" applyBorder="1" applyAlignment="1">
      <alignment horizontal="center" vertical="center" wrapText="1"/>
    </xf>
    <xf numFmtId="3" fontId="48" fillId="34" borderId="13" xfId="0" applyNumberFormat="1" applyFont="1" applyFill="1" applyBorder="1" applyAlignment="1">
      <alignment horizontal="center" vertical="center" wrapText="1"/>
    </xf>
    <xf numFmtId="49" fontId="48" fillId="34" borderId="25" xfId="0" applyNumberFormat="1" applyFont="1" applyFill="1" applyBorder="1" applyAlignment="1">
      <alignment horizontal="center" vertical="center"/>
    </xf>
    <xf numFmtId="49" fontId="48" fillId="34" borderId="26" xfId="0" applyNumberFormat="1" applyFont="1" applyFill="1" applyBorder="1" applyAlignment="1">
      <alignment horizontal="center" vertical="center"/>
    </xf>
    <xf numFmtId="49" fontId="48" fillId="34" borderId="13" xfId="0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4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4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81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6" fillId="34" borderId="26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3" fontId="40" fillId="34" borderId="25" xfId="0" applyNumberFormat="1" applyFont="1" applyFill="1" applyBorder="1" applyAlignment="1">
      <alignment horizontal="center" vertical="center" wrapText="1"/>
    </xf>
    <xf numFmtId="3" fontId="40" fillId="34" borderId="26" xfId="0" applyNumberFormat="1" applyFont="1" applyFill="1" applyBorder="1" applyAlignment="1">
      <alignment horizontal="center" vertical="center" wrapText="1"/>
    </xf>
    <xf numFmtId="3" fontId="40" fillId="34" borderId="13" xfId="0" applyNumberFormat="1" applyFont="1" applyFill="1" applyBorder="1" applyAlignment="1">
      <alignment horizontal="center" vertical="center" wrapText="1"/>
    </xf>
    <xf numFmtId="49" fontId="40" fillId="34" borderId="61" xfId="0" applyNumberFormat="1" applyFont="1" applyFill="1" applyBorder="1" applyAlignment="1">
      <alignment horizontal="center" vertical="center"/>
    </xf>
    <xf numFmtId="49" fontId="40" fillId="34" borderId="51" xfId="0" applyNumberFormat="1" applyFont="1" applyFill="1" applyBorder="1" applyAlignment="1">
      <alignment horizontal="center" vertical="center"/>
    </xf>
    <xf numFmtId="49" fontId="40" fillId="34" borderId="14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3" fontId="40" fillId="34" borderId="48" xfId="0" applyNumberFormat="1" applyFont="1" applyFill="1" applyBorder="1" applyAlignment="1">
      <alignment horizontal="center" vertical="center" wrapText="1"/>
    </xf>
    <xf numFmtId="0" fontId="37" fillId="34" borderId="48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81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31" xfId="0" applyFont="1" applyFill="1" applyBorder="1" applyAlignment="1">
      <alignment horizontal="center" vertical="center" wrapText="1"/>
    </xf>
    <xf numFmtId="0" fontId="39" fillId="35" borderId="28" xfId="0" applyFont="1" applyFill="1" applyBorder="1" applyAlignment="1">
      <alignment horizontal="center" vertical="center" wrapText="1"/>
    </xf>
    <xf numFmtId="0" fontId="39" fillId="35" borderId="3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34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7" fillId="0" borderId="4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81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0" fillId="34" borderId="48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4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81" xfId="0" applyNumberFormat="1" applyBorder="1" applyAlignment="1">
      <alignment vertical="center" wrapText="1"/>
    </xf>
    <xf numFmtId="3" fontId="0" fillId="0" borderId="30" xfId="0" applyNumberForma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2" fillId="40" borderId="25" xfId="0" applyFont="1" applyFill="1" applyBorder="1" applyAlignment="1">
      <alignment horizontal="center"/>
    </xf>
    <xf numFmtId="0" fontId="12" fillId="40" borderId="26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3" fontId="0" fillId="0" borderId="25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25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12" fillId="0" borderId="25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2" fillId="0" borderId="29" xfId="0" applyFont="1" applyBorder="1" applyAlignment="1">
      <alignment vertical="center" wrapText="1"/>
    </xf>
    <xf numFmtId="3" fontId="3" fillId="34" borderId="26" xfId="0" applyNumberFormat="1" applyFont="1" applyFill="1" applyBorder="1" applyAlignment="1">
      <alignment wrapText="1"/>
    </xf>
    <xf numFmtId="3" fontId="3" fillId="34" borderId="13" xfId="0" applyNumberFormat="1" applyFont="1" applyFill="1" applyBorder="1" applyAlignment="1">
      <alignment wrapText="1"/>
    </xf>
    <xf numFmtId="3" fontId="3" fillId="34" borderId="25" xfId="0" applyNumberFormat="1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3" fontId="0" fillId="34" borderId="75" xfId="0" applyNumberFormat="1" applyFill="1" applyBorder="1" applyAlignment="1">
      <alignment wrapText="1"/>
    </xf>
    <xf numFmtId="3" fontId="0" fillId="34" borderId="83" xfId="0" applyNumberFormat="1" applyFill="1" applyBorder="1" applyAlignment="1">
      <alignment wrapText="1"/>
    </xf>
    <xf numFmtId="0" fontId="0" fillId="34" borderId="21" xfId="0" applyFill="1" applyBorder="1" applyAlignment="1">
      <alignment wrapText="1"/>
    </xf>
    <xf numFmtId="3" fontId="12" fillId="34" borderId="26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/>
    </xf>
    <xf numFmtId="3" fontId="12" fillId="37" borderId="25" xfId="0" applyNumberFormat="1" applyFont="1" applyFill="1" applyBorder="1" applyAlignment="1">
      <alignment horizontal="center" vertical="center" wrapText="1"/>
    </xf>
    <xf numFmtId="3" fontId="12" fillId="37" borderId="26" xfId="0" applyNumberFormat="1" applyFont="1" applyFill="1" applyBorder="1" applyAlignment="1">
      <alignment horizontal="center" vertical="center" wrapText="1"/>
    </xf>
    <xf numFmtId="3" fontId="12" fillId="37" borderId="13" xfId="0" applyNumberFormat="1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3" fontId="0" fillId="34" borderId="61" xfId="0" applyNumberFormat="1" applyFill="1" applyBorder="1" applyAlignment="1">
      <alignment wrapText="1"/>
    </xf>
    <xf numFmtId="3" fontId="0" fillId="34" borderId="51" xfId="0" applyNumberForma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3" fontId="12" fillId="33" borderId="25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12" fillId="33" borderId="22" xfId="0" applyNumberFormat="1" applyFont="1" applyFill="1" applyBorder="1" applyAlignment="1">
      <alignment horizontal="center" vertical="center" wrapText="1"/>
    </xf>
    <xf numFmtId="0" fontId="12" fillId="33" borderId="2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3" fontId="12" fillId="33" borderId="2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12" fillId="33" borderId="48" xfId="0" applyNumberFormat="1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 vertical="center" wrapText="1"/>
    </xf>
    <xf numFmtId="3" fontId="12" fillId="0" borderId="29" xfId="0" applyNumberFormat="1" applyFont="1" applyBorder="1" applyAlignment="1">
      <alignment horizontal="center"/>
    </xf>
    <xf numFmtId="3" fontId="12" fillId="0" borderId="81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0" fontId="0" fillId="0" borderId="81" xfId="0" applyBorder="1" applyAlignment="1">
      <alignment vertical="center" wrapText="1"/>
    </xf>
    <xf numFmtId="3" fontId="0" fillId="0" borderId="61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12" fillId="0" borderId="26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3" fillId="34" borderId="29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3" fontId="3" fillId="34" borderId="81" xfId="0" applyNumberFormat="1" applyFont="1" applyFill="1" applyBorder="1" applyAlignment="1">
      <alignment vertical="center" wrapText="1"/>
    </xf>
    <xf numFmtId="0" fontId="3" fillId="34" borderId="8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0" fillId="34" borderId="26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52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8" xfId="0" applyFont="1" applyBorder="1" applyAlignment="1">
      <alignment wrapText="1"/>
    </xf>
    <xf numFmtId="49" fontId="15" fillId="0" borderId="38" xfId="0" applyNumberFormat="1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wrapText="1"/>
    </xf>
    <xf numFmtId="0" fontId="0" fillId="34" borderId="8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wrapText="1"/>
    </xf>
    <xf numFmtId="0" fontId="20" fillId="35" borderId="26" xfId="0" applyFont="1" applyFill="1" applyBorder="1" applyAlignment="1">
      <alignment horizontal="center" wrapText="1"/>
    </xf>
    <xf numFmtId="0" fontId="20" fillId="35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49" fontId="12" fillId="34" borderId="25" xfId="0" applyNumberFormat="1" applyFont="1" applyFill="1" applyBorder="1" applyAlignment="1">
      <alignment horizontal="center" vertical="center" wrapText="1"/>
    </xf>
    <xf numFmtId="49" fontId="12" fillId="34" borderId="26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11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49" fontId="15" fillId="0" borderId="39" xfId="0" applyNumberFormat="1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49" fontId="16" fillId="39" borderId="84" xfId="0" applyNumberFormat="1" applyFont="1" applyFill="1" applyBorder="1" applyAlignment="1">
      <alignment vertical="center" wrapText="1"/>
    </xf>
    <xf numFmtId="49" fontId="15" fillId="39" borderId="85" xfId="0" applyNumberFormat="1" applyFont="1" applyFill="1" applyBorder="1" applyAlignment="1">
      <alignment vertical="center" wrapText="1"/>
    </xf>
    <xf numFmtId="49" fontId="15" fillId="39" borderId="42" xfId="0" applyNumberFormat="1" applyFont="1" applyFill="1" applyBorder="1" applyAlignment="1">
      <alignment vertical="center" wrapText="1"/>
    </xf>
    <xf numFmtId="0" fontId="11" fillId="0" borderId="44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49" fontId="15" fillId="0" borderId="52" xfId="0" applyNumberFormat="1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9" fillId="0" borderId="81" xfId="0" applyFont="1" applyBorder="1" applyAlignment="1">
      <alignment/>
    </xf>
    <xf numFmtId="0" fontId="19" fillId="0" borderId="3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3" fillId="39" borderId="0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12" fillId="0" borderId="28" xfId="55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3" fontId="19" fillId="0" borderId="11" xfId="55" applyNumberFormat="1" applyFont="1" applyBorder="1" applyAlignment="1">
      <alignment horizontal="right" vertical="center" wrapText="1"/>
    </xf>
    <xf numFmtId="3" fontId="19" fillId="0" borderId="19" xfId="55" applyNumberFormat="1" applyFont="1" applyBorder="1" applyAlignment="1">
      <alignment horizontal="right" vertical="center" wrapText="1"/>
    </xf>
    <xf numFmtId="3" fontId="19" fillId="33" borderId="11" xfId="55" applyNumberFormat="1" applyFont="1" applyFill="1" applyBorder="1" applyAlignment="1">
      <alignment horizontal="right" vertical="center" wrapText="1"/>
    </xf>
    <xf numFmtId="3" fontId="19" fillId="33" borderId="19" xfId="55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33" borderId="11" xfId="55" applyNumberFormat="1" applyFont="1" applyFill="1" applyBorder="1" applyAlignment="1" applyProtection="1">
      <alignment horizontal="center" vertical="center" wrapText="1"/>
      <protection/>
    </xf>
    <xf numFmtId="49" fontId="12" fillId="33" borderId="19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Border="1" applyAlignment="1">
      <alignment horizontal="center" vertical="center"/>
    </xf>
    <xf numFmtId="49" fontId="12" fillId="0" borderId="19" xfId="55" applyNumberFormat="1" applyFont="1" applyBorder="1" applyAlignment="1">
      <alignment horizontal="center" vertical="center"/>
    </xf>
    <xf numFmtId="0" fontId="22" fillId="36" borderId="25" xfId="0" applyFont="1" applyFill="1" applyBorder="1" applyAlignment="1">
      <alignment vertical="center" wrapText="1"/>
    </xf>
    <xf numFmtId="0" fontId="22" fillId="36" borderId="26" xfId="0" applyFont="1" applyFill="1" applyBorder="1" applyAlignment="1">
      <alignment vertical="center" wrapText="1"/>
    </xf>
    <xf numFmtId="0" fontId="22" fillId="36" borderId="13" xfId="0" applyFont="1" applyFill="1" applyBorder="1" applyAlignment="1">
      <alignment vertical="center" wrapText="1"/>
    </xf>
    <xf numFmtId="0" fontId="18" fillId="37" borderId="25" xfId="0" applyFont="1" applyFill="1" applyBorder="1" applyAlignment="1">
      <alignment vertical="center" wrapText="1"/>
    </xf>
    <xf numFmtId="0" fontId="18" fillId="37" borderId="26" xfId="0" applyFont="1" applyFill="1" applyBorder="1" applyAlignment="1">
      <alignment vertical="center" wrapText="1"/>
    </xf>
    <xf numFmtId="0" fontId="18" fillId="37" borderId="13" xfId="0" applyFont="1" applyFill="1" applyBorder="1" applyAlignment="1">
      <alignment vertical="center" wrapText="1"/>
    </xf>
    <xf numFmtId="49" fontId="12" fillId="0" borderId="25" xfId="55" applyNumberFormat="1" applyFont="1" applyBorder="1" applyAlignment="1" applyProtection="1">
      <alignment horizontal="center" vertical="center" wrapText="1"/>
      <protection/>
    </xf>
    <xf numFmtId="49" fontId="12" fillId="0" borderId="13" xfId="55" applyNumberFormat="1" applyFont="1" applyBorder="1" applyAlignment="1" applyProtection="1">
      <alignment horizontal="center" vertical="center" wrapText="1"/>
      <protection/>
    </xf>
    <xf numFmtId="49" fontId="12" fillId="0" borderId="11" xfId="55" applyNumberFormat="1" applyFont="1" applyBorder="1" applyAlignment="1">
      <alignment horizontal="center" vertical="center" wrapText="1"/>
    </xf>
    <xf numFmtId="49" fontId="12" fillId="0" borderId="19" xfId="55" applyNumberFormat="1" applyFont="1" applyBorder="1" applyAlignment="1">
      <alignment horizontal="center" vertical="center" wrapText="1"/>
    </xf>
    <xf numFmtId="49" fontId="12" fillId="34" borderId="11" xfId="55" applyNumberFormat="1" applyFont="1" applyFill="1" applyBorder="1" applyAlignment="1">
      <alignment horizontal="center" vertical="center" wrapText="1"/>
    </xf>
    <xf numFmtId="49" fontId="12" fillId="34" borderId="48" xfId="55" applyNumberFormat="1" applyFont="1" applyFill="1" applyBorder="1" applyAlignment="1">
      <alignment horizontal="center" vertical="center" wrapText="1"/>
    </xf>
    <xf numFmtId="49" fontId="12" fillId="34" borderId="19" xfId="55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48" xfId="0" applyNumberFormat="1" applyFont="1" applyBorder="1" applyAlignment="1" applyProtection="1">
      <alignment horizontal="center" vertical="center" wrapText="1"/>
      <protection/>
    </xf>
    <xf numFmtId="49" fontId="12" fillId="0" borderId="19" xfId="0" applyNumberFormat="1" applyFont="1" applyBorder="1" applyAlignment="1" applyProtection="1">
      <alignment horizontal="center" vertical="center" wrapText="1"/>
      <protection/>
    </xf>
    <xf numFmtId="0" fontId="12" fillId="35" borderId="25" xfId="0" applyFont="1" applyFill="1" applyBorder="1" applyAlignment="1">
      <alignment vertical="center" wrapText="1"/>
    </xf>
    <xf numFmtId="0" fontId="12" fillId="35" borderId="26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49" fontId="12" fillId="0" borderId="26" xfId="55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48" xfId="0" applyNumberFormat="1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>
      <alignment vertical="center" wrapText="1"/>
    </xf>
    <xf numFmtId="3" fontId="12" fillId="0" borderId="28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0" fontId="12" fillId="0" borderId="43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3" fontId="19" fillId="0" borderId="25" xfId="0" applyNumberFormat="1" applyFont="1" applyBorder="1" applyAlignment="1">
      <alignment vertical="center" wrapText="1"/>
    </xf>
    <xf numFmtId="3" fontId="19" fillId="0" borderId="26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 wrapText="1"/>
    </xf>
    <xf numFmtId="3" fontId="19" fillId="0" borderId="61" xfId="0" applyNumberFormat="1" applyFont="1" applyBorder="1" applyAlignment="1">
      <alignment vertical="center" wrapText="1"/>
    </xf>
    <xf numFmtId="3" fontId="19" fillId="0" borderId="51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3" fontId="22" fillId="0" borderId="74" xfId="0" applyNumberFormat="1" applyFont="1" applyBorder="1" applyAlignment="1">
      <alignment vertical="center" wrapText="1"/>
    </xf>
    <xf numFmtId="3" fontId="22" fillId="0" borderId="82" xfId="0" applyNumberFormat="1" applyFont="1" applyBorder="1" applyAlignment="1">
      <alignment vertical="center" wrapText="1"/>
    </xf>
    <xf numFmtId="3" fontId="22" fillId="0" borderId="17" xfId="0" applyNumberFormat="1" applyFont="1" applyBorder="1" applyAlignment="1">
      <alignment vertical="center" wrapText="1"/>
    </xf>
    <xf numFmtId="3" fontId="19" fillId="0" borderId="74" xfId="0" applyNumberFormat="1" applyFont="1" applyBorder="1" applyAlignment="1">
      <alignment vertical="center" wrapText="1"/>
    </xf>
    <xf numFmtId="3" fontId="19" fillId="0" borderId="82" xfId="0" applyNumberFormat="1" applyFont="1" applyBorder="1" applyAlignment="1">
      <alignment vertical="center" wrapText="1"/>
    </xf>
    <xf numFmtId="3" fontId="19" fillId="0" borderId="17" xfId="0" applyNumberFormat="1" applyFont="1" applyBorder="1" applyAlignment="1">
      <alignment vertical="center" wrapText="1"/>
    </xf>
    <xf numFmtId="3" fontId="19" fillId="0" borderId="74" xfId="0" applyNumberFormat="1" applyFont="1" applyBorder="1" applyAlignment="1">
      <alignment horizontal="left" vertical="center" wrapText="1"/>
    </xf>
    <xf numFmtId="3" fontId="19" fillId="0" borderId="82" xfId="0" applyNumberFormat="1" applyFont="1" applyBorder="1" applyAlignment="1">
      <alignment horizontal="left" vertical="center" wrapText="1"/>
    </xf>
    <xf numFmtId="3" fontId="19" fillId="0" borderId="17" xfId="0" applyNumberFormat="1" applyFont="1" applyBorder="1" applyAlignment="1">
      <alignment horizontal="left" vertical="center" wrapText="1"/>
    </xf>
    <xf numFmtId="3" fontId="12" fillId="0" borderId="86" xfId="0" applyNumberFormat="1" applyFont="1" applyBorder="1" applyAlignment="1">
      <alignment horizontal="center" vertical="center" wrapText="1"/>
    </xf>
    <xf numFmtId="3" fontId="12" fillId="0" borderId="80" xfId="0" applyNumberFormat="1" applyFont="1" applyBorder="1" applyAlignment="1">
      <alignment horizontal="center" vertical="center" wrapText="1"/>
    </xf>
    <xf numFmtId="3" fontId="12" fillId="0" borderId="61" xfId="0" applyNumberFormat="1" applyFont="1" applyBorder="1" applyAlignment="1">
      <alignment horizontal="center" vertical="center" wrapText="1"/>
    </xf>
    <xf numFmtId="3" fontId="12" fillId="0" borderId="6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60" xfId="0" applyFont="1" applyBorder="1" applyAlignment="1">
      <alignment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75" xfId="0" applyNumberFormat="1" applyFont="1" applyBorder="1" applyAlignment="1">
      <alignment horizontal="left" vertical="center" wrapText="1"/>
    </xf>
    <xf numFmtId="3" fontId="19" fillId="0" borderId="83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31813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134016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Text 5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10963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847725" y="0"/>
          <a:ext cx="3619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PROJENIN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YERI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9667875" y="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DPT NO.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Text 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ETÜD - PROJE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INSAAT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C122" sqref="C122"/>
    </sheetView>
  </sheetViews>
  <sheetFormatPr defaultColWidth="9.140625" defaultRowHeight="12.75" customHeight="1"/>
  <cols>
    <col min="1" max="1" width="5.28125" style="152" customWidth="1"/>
    <col min="2" max="2" width="42.421875" style="152" customWidth="1"/>
    <col min="3" max="3" width="44.140625" style="152" customWidth="1"/>
    <col min="4" max="4" width="52.140625" style="152" customWidth="1"/>
    <col min="5" max="5" width="11.28125" style="152" customWidth="1"/>
    <col min="6" max="16384" width="9.140625" style="152" customWidth="1"/>
  </cols>
  <sheetData>
    <row r="1" spans="1:4" s="151" customFormat="1" ht="63" customHeight="1">
      <c r="A1" s="752" t="s">
        <v>589</v>
      </c>
      <c r="B1" s="752"/>
      <c r="C1" s="752"/>
      <c r="D1" s="752"/>
    </row>
    <row r="2" ht="12.75" customHeight="1" thickBot="1"/>
    <row r="3" spans="1:4" s="170" customFormat="1" ht="16.5" customHeight="1" thickBot="1">
      <c r="A3" s="169" t="s">
        <v>113</v>
      </c>
      <c r="B3" s="753" t="s">
        <v>114</v>
      </c>
      <c r="C3" s="754"/>
      <c r="D3" s="169" t="s">
        <v>115</v>
      </c>
    </row>
    <row r="4" spans="1:4" s="171" customFormat="1" ht="16.5" customHeight="1" thickBot="1">
      <c r="A4" s="755" t="s">
        <v>14</v>
      </c>
      <c r="B4" s="756"/>
      <c r="C4" s="756"/>
      <c r="D4" s="757"/>
    </row>
    <row r="5" spans="1:4" s="123" customFormat="1" ht="15" customHeight="1" thickBot="1">
      <c r="A5" s="173">
        <v>1</v>
      </c>
      <c r="B5" s="750" t="s">
        <v>15</v>
      </c>
      <c r="C5" s="751"/>
      <c r="D5" s="538" t="s">
        <v>525</v>
      </c>
    </row>
    <row r="6" spans="1:4" ht="15" customHeight="1" thickBot="1">
      <c r="A6" s="747">
        <v>2</v>
      </c>
      <c r="B6" s="747" t="s">
        <v>16</v>
      </c>
      <c r="C6" s="244" t="s">
        <v>23</v>
      </c>
      <c r="D6" s="244" t="s">
        <v>257</v>
      </c>
    </row>
    <row r="7" spans="1:4" ht="15" customHeight="1">
      <c r="A7" s="748"/>
      <c r="B7" s="748"/>
      <c r="C7" s="58" t="s">
        <v>24</v>
      </c>
      <c r="D7" s="58" t="s">
        <v>24</v>
      </c>
    </row>
    <row r="8" spans="1:4" ht="15" customHeight="1">
      <c r="A8" s="748"/>
      <c r="B8" s="748"/>
      <c r="C8" s="61" t="s">
        <v>25</v>
      </c>
      <c r="D8" s="61"/>
    </row>
    <row r="9" spans="1:4" ht="15" customHeight="1">
      <c r="A9" s="748"/>
      <c r="B9" s="748"/>
      <c r="C9" s="61" t="s">
        <v>26</v>
      </c>
      <c r="D9" s="61"/>
    </row>
    <row r="10" spans="1:4" ht="15" customHeight="1">
      <c r="A10" s="748"/>
      <c r="B10" s="748"/>
      <c r="C10" s="61" t="s">
        <v>27</v>
      </c>
      <c r="D10" s="61"/>
    </row>
    <row r="11" spans="1:4" ht="15" customHeight="1">
      <c r="A11" s="748"/>
      <c r="B11" s="748"/>
      <c r="C11" s="61" t="s">
        <v>28</v>
      </c>
      <c r="D11" s="61"/>
    </row>
    <row r="12" spans="1:4" ht="15" customHeight="1" thickBot="1">
      <c r="A12" s="749"/>
      <c r="B12" s="749"/>
      <c r="C12" s="64" t="s">
        <v>29</v>
      </c>
      <c r="D12" s="64"/>
    </row>
    <row r="13" spans="1:4" s="123" customFormat="1" ht="15" customHeight="1" thickBot="1">
      <c r="A13" s="173">
        <v>3</v>
      </c>
      <c r="B13" s="750" t="s">
        <v>17</v>
      </c>
      <c r="C13" s="751"/>
      <c r="D13" s="172" t="s">
        <v>148</v>
      </c>
    </row>
    <row r="14" spans="1:4" s="123" customFormat="1" ht="15" customHeight="1" thickBot="1">
      <c r="A14" s="173">
        <v>4</v>
      </c>
      <c r="B14" s="750" t="s">
        <v>18</v>
      </c>
      <c r="C14" s="751"/>
      <c r="D14" s="172" t="s">
        <v>94</v>
      </c>
    </row>
    <row r="15" spans="1:4" ht="15" customHeight="1" thickBot="1">
      <c r="A15" s="747">
        <v>5</v>
      </c>
      <c r="B15" s="747" t="s">
        <v>19</v>
      </c>
      <c r="C15" s="244" t="s">
        <v>23</v>
      </c>
      <c r="D15" s="244" t="s">
        <v>23</v>
      </c>
    </row>
    <row r="16" spans="1:4" ht="15" customHeight="1">
      <c r="A16" s="748"/>
      <c r="B16" s="748"/>
      <c r="C16" s="58" t="s">
        <v>30</v>
      </c>
      <c r="D16" s="58"/>
    </row>
    <row r="17" spans="1:4" ht="15" customHeight="1" thickBot="1">
      <c r="A17" s="749"/>
      <c r="B17" s="749"/>
      <c r="C17" s="64" t="s">
        <v>31</v>
      </c>
      <c r="D17" s="64" t="s">
        <v>31</v>
      </c>
    </row>
    <row r="18" spans="1:4" s="123" customFormat="1" ht="15" customHeight="1" thickBot="1">
      <c r="A18" s="173">
        <v>6</v>
      </c>
      <c r="B18" s="750" t="s">
        <v>20</v>
      </c>
      <c r="C18" s="751"/>
      <c r="D18" s="172"/>
    </row>
    <row r="19" spans="1:4" ht="15" customHeight="1">
      <c r="A19" s="747">
        <v>7</v>
      </c>
      <c r="B19" s="747" t="s">
        <v>21</v>
      </c>
      <c r="C19" s="245" t="s">
        <v>23</v>
      </c>
      <c r="D19" s="245" t="s">
        <v>257</v>
      </c>
    </row>
    <row r="20" spans="1:4" ht="15" customHeight="1" thickBot="1">
      <c r="A20" s="748"/>
      <c r="B20" s="748"/>
      <c r="C20" s="246" t="s">
        <v>32</v>
      </c>
      <c r="D20" s="246" t="s">
        <v>32</v>
      </c>
    </row>
    <row r="21" spans="1:4" ht="15" customHeight="1">
      <c r="A21" s="748"/>
      <c r="B21" s="748"/>
      <c r="C21" s="46" t="s">
        <v>33</v>
      </c>
      <c r="D21" s="46" t="s">
        <v>33</v>
      </c>
    </row>
    <row r="22" spans="1:4" ht="15" customHeight="1">
      <c r="A22" s="748"/>
      <c r="B22" s="748"/>
      <c r="C22" s="61" t="s">
        <v>34</v>
      </c>
      <c r="D22" s="61" t="s">
        <v>34</v>
      </c>
    </row>
    <row r="23" spans="1:4" ht="15" customHeight="1">
      <c r="A23" s="748"/>
      <c r="B23" s="748"/>
      <c r="C23" s="61" t="s">
        <v>35</v>
      </c>
      <c r="D23" s="61"/>
    </row>
    <row r="24" spans="1:4" ht="15" customHeight="1" thickBot="1">
      <c r="A24" s="749"/>
      <c r="B24" s="749"/>
      <c r="C24" s="64" t="s">
        <v>36</v>
      </c>
      <c r="D24" s="64"/>
    </row>
    <row r="25" spans="1:4" ht="15" customHeight="1">
      <c r="A25" s="747">
        <v>8</v>
      </c>
      <c r="B25" s="747" t="s">
        <v>22</v>
      </c>
      <c r="C25" s="247" t="s">
        <v>23</v>
      </c>
      <c r="D25" s="247" t="s">
        <v>257</v>
      </c>
    </row>
    <row r="26" spans="1:4" ht="15" customHeight="1" thickBot="1">
      <c r="A26" s="748"/>
      <c r="B26" s="748"/>
      <c r="C26" s="248" t="s">
        <v>32</v>
      </c>
      <c r="D26" s="248" t="s">
        <v>32</v>
      </c>
    </row>
    <row r="27" spans="1:4" ht="15" customHeight="1">
      <c r="A27" s="748"/>
      <c r="B27" s="748"/>
      <c r="C27" s="46" t="s">
        <v>37</v>
      </c>
      <c r="D27" s="46"/>
    </row>
    <row r="28" spans="1:4" ht="15" customHeight="1">
      <c r="A28" s="748"/>
      <c r="B28" s="748"/>
      <c r="C28" s="61" t="s">
        <v>38</v>
      </c>
      <c r="D28" s="61"/>
    </row>
    <row r="29" spans="1:4" ht="15" customHeight="1">
      <c r="A29" s="748"/>
      <c r="B29" s="748"/>
      <c r="C29" s="61" t="s">
        <v>39</v>
      </c>
      <c r="D29" s="61" t="s">
        <v>39</v>
      </c>
    </row>
    <row r="30" spans="1:4" ht="15" customHeight="1">
      <c r="A30" s="748"/>
      <c r="B30" s="748"/>
      <c r="C30" s="61" t="s">
        <v>40</v>
      </c>
      <c r="D30" s="61" t="s">
        <v>40</v>
      </c>
    </row>
    <row r="31" spans="1:4" ht="15" customHeight="1">
      <c r="A31" s="748"/>
      <c r="B31" s="748"/>
      <c r="C31" s="61" t="s">
        <v>101</v>
      </c>
      <c r="D31" s="61" t="s">
        <v>101</v>
      </c>
    </row>
    <row r="32" spans="1:4" ht="15" customHeight="1">
      <c r="A32" s="748"/>
      <c r="B32" s="748"/>
      <c r="C32" s="61" t="s">
        <v>102</v>
      </c>
      <c r="D32" s="61"/>
    </row>
    <row r="33" spans="1:4" ht="15" customHeight="1">
      <c r="A33" s="748"/>
      <c r="B33" s="748"/>
      <c r="C33" s="61" t="s">
        <v>103</v>
      </c>
      <c r="D33" s="61" t="s">
        <v>103</v>
      </c>
    </row>
    <row r="34" spans="1:4" ht="15" customHeight="1">
      <c r="A34" s="748"/>
      <c r="B34" s="748"/>
      <c r="C34" s="61" t="s">
        <v>104</v>
      </c>
      <c r="D34" s="61"/>
    </row>
    <row r="35" spans="1:4" ht="15" customHeight="1">
      <c r="A35" s="748"/>
      <c r="B35" s="748"/>
      <c r="C35" s="61" t="s">
        <v>105</v>
      </c>
      <c r="D35" s="61" t="s">
        <v>105</v>
      </c>
    </row>
    <row r="36" spans="1:4" ht="15" customHeight="1" thickBot="1">
      <c r="A36" s="749"/>
      <c r="B36" s="749"/>
      <c r="C36" s="64" t="s">
        <v>106</v>
      </c>
      <c r="D36" s="64" t="s">
        <v>106</v>
      </c>
    </row>
    <row r="37" spans="1:4" ht="15" customHeight="1" thickBot="1">
      <c r="A37" s="747">
        <v>9</v>
      </c>
      <c r="B37" s="747" t="s">
        <v>107</v>
      </c>
      <c r="C37" s="244" t="s">
        <v>23</v>
      </c>
      <c r="D37" s="244" t="s">
        <v>257</v>
      </c>
    </row>
    <row r="38" spans="1:4" ht="15" customHeight="1">
      <c r="A38" s="748"/>
      <c r="B38" s="748"/>
      <c r="C38" s="46" t="s">
        <v>40</v>
      </c>
      <c r="D38" s="46"/>
    </row>
    <row r="39" spans="1:4" ht="15" customHeight="1">
      <c r="A39" s="748"/>
      <c r="B39" s="748"/>
      <c r="C39" s="61" t="s">
        <v>108</v>
      </c>
      <c r="D39" s="61" t="s">
        <v>108</v>
      </c>
    </row>
    <row r="40" spans="1:4" ht="15" customHeight="1">
      <c r="A40" s="748"/>
      <c r="B40" s="748"/>
      <c r="C40" s="61" t="s">
        <v>110</v>
      </c>
      <c r="D40" s="61"/>
    </row>
    <row r="41" spans="1:4" ht="15" customHeight="1" thickBot="1">
      <c r="A41" s="749"/>
      <c r="B41" s="749"/>
      <c r="C41" s="64" t="s">
        <v>109</v>
      </c>
      <c r="D41" s="64"/>
    </row>
    <row r="42" spans="1:4" s="123" customFormat="1" ht="15" customHeight="1" thickBot="1">
      <c r="A42" s="173">
        <v>10</v>
      </c>
      <c r="B42" s="750" t="s">
        <v>111</v>
      </c>
      <c r="C42" s="751"/>
      <c r="D42" s="172" t="s">
        <v>264</v>
      </c>
    </row>
    <row r="43" spans="1:4" s="171" customFormat="1" ht="16.5" customHeight="1" thickBot="1">
      <c r="A43" s="755" t="s">
        <v>112</v>
      </c>
      <c r="B43" s="756"/>
      <c r="C43" s="756"/>
      <c r="D43" s="757"/>
    </row>
    <row r="44" spans="1:4" s="123" customFormat="1" ht="105" customHeight="1" thickBot="1">
      <c r="A44" s="173">
        <v>11</v>
      </c>
      <c r="B44" s="750" t="s">
        <v>116</v>
      </c>
      <c r="C44" s="751"/>
      <c r="D44" s="172"/>
    </row>
    <row r="45" spans="1:4" ht="15" customHeight="1" thickBot="1">
      <c r="A45" s="747">
        <v>12</v>
      </c>
      <c r="B45" s="747" t="s">
        <v>117</v>
      </c>
      <c r="C45" s="249" t="s">
        <v>23</v>
      </c>
      <c r="D45" s="250" t="s">
        <v>257</v>
      </c>
    </row>
    <row r="46" spans="1:4" ht="15" customHeight="1">
      <c r="A46" s="748"/>
      <c r="B46" s="748"/>
      <c r="C46" s="46" t="s">
        <v>118</v>
      </c>
      <c r="D46" s="46"/>
    </row>
    <row r="47" spans="1:4" ht="15" customHeight="1">
      <c r="A47" s="748"/>
      <c r="B47" s="748"/>
      <c r="C47" s="61" t="s">
        <v>119</v>
      </c>
      <c r="D47" s="61" t="s">
        <v>119</v>
      </c>
    </row>
    <row r="48" spans="1:4" ht="15" customHeight="1" thickBot="1">
      <c r="A48" s="749"/>
      <c r="B48" s="749"/>
      <c r="C48" s="64" t="s">
        <v>120</v>
      </c>
      <c r="D48" s="64"/>
    </row>
    <row r="49" spans="1:4" ht="15" customHeight="1" thickBot="1">
      <c r="A49" s="747">
        <v>13</v>
      </c>
      <c r="B49" s="747" t="s">
        <v>121</v>
      </c>
      <c r="C49" s="249" t="s">
        <v>23</v>
      </c>
      <c r="D49" s="250" t="s">
        <v>257</v>
      </c>
    </row>
    <row r="50" spans="1:4" ht="15" customHeight="1">
      <c r="A50" s="748"/>
      <c r="B50" s="748"/>
      <c r="C50" s="46" t="s">
        <v>122</v>
      </c>
      <c r="D50" s="46" t="s">
        <v>122</v>
      </c>
    </row>
    <row r="51" spans="1:4" ht="15" customHeight="1">
      <c r="A51" s="748"/>
      <c r="B51" s="748"/>
      <c r="C51" s="61" t="s">
        <v>123</v>
      </c>
      <c r="D51" s="61"/>
    </row>
    <row r="52" spans="1:4" ht="15" customHeight="1">
      <c r="A52" s="748"/>
      <c r="B52" s="748"/>
      <c r="C52" s="61" t="s">
        <v>124</v>
      </c>
      <c r="D52" s="61"/>
    </row>
    <row r="53" spans="1:4" ht="15" customHeight="1">
      <c r="A53" s="748"/>
      <c r="B53" s="748"/>
      <c r="C53" s="61" t="s">
        <v>125</v>
      </c>
      <c r="D53" s="61"/>
    </row>
    <row r="54" spans="1:4" ht="15" customHeight="1">
      <c r="A54" s="748"/>
      <c r="B54" s="748"/>
      <c r="C54" s="61" t="s">
        <v>126</v>
      </c>
      <c r="D54" s="61"/>
    </row>
    <row r="55" spans="1:4" ht="15" customHeight="1">
      <c r="A55" s="748"/>
      <c r="B55" s="748"/>
      <c r="C55" s="61" t="s">
        <v>127</v>
      </c>
      <c r="D55" s="61"/>
    </row>
    <row r="56" spans="1:4" ht="15" customHeight="1" thickBot="1">
      <c r="A56" s="749"/>
      <c r="B56" s="749"/>
      <c r="C56" s="64" t="s">
        <v>128</v>
      </c>
      <c r="D56" s="64"/>
    </row>
    <row r="57" spans="1:4" s="123" customFormat="1" ht="15" customHeight="1" thickBot="1">
      <c r="A57" s="173">
        <v>14</v>
      </c>
      <c r="B57" s="750" t="s">
        <v>129</v>
      </c>
      <c r="C57" s="751"/>
      <c r="D57" s="172" t="s">
        <v>265</v>
      </c>
    </row>
    <row r="58" spans="1:4" s="123" customFormat="1" ht="15" customHeight="1" thickBot="1">
      <c r="A58" s="173">
        <v>15</v>
      </c>
      <c r="B58" s="750" t="s">
        <v>130</v>
      </c>
      <c r="C58" s="751"/>
      <c r="D58" s="539">
        <v>42005</v>
      </c>
    </row>
    <row r="59" spans="1:4" s="123" customFormat="1" ht="15" customHeight="1" thickBot="1">
      <c r="A59" s="173">
        <v>16</v>
      </c>
      <c r="B59" s="750" t="s">
        <v>131</v>
      </c>
      <c r="C59" s="751"/>
      <c r="D59" s="539">
        <v>42369</v>
      </c>
    </row>
    <row r="60" spans="1:4" s="171" customFormat="1" ht="16.5" customHeight="1" thickBot="1">
      <c r="A60" s="755" t="s">
        <v>132</v>
      </c>
      <c r="B60" s="756"/>
      <c r="C60" s="756"/>
      <c r="D60" s="757"/>
    </row>
    <row r="61" spans="1:4" s="123" customFormat="1" ht="15" customHeight="1" thickBot="1">
      <c r="A61" s="173">
        <v>17</v>
      </c>
      <c r="B61" s="750" t="s">
        <v>83</v>
      </c>
      <c r="C61" s="751"/>
      <c r="D61" s="540">
        <v>0</v>
      </c>
    </row>
    <row r="62" spans="1:4" s="123" customFormat="1" ht="15" customHeight="1" thickBot="1">
      <c r="A62" s="173">
        <v>18</v>
      </c>
      <c r="B62" s="750" t="s">
        <v>62</v>
      </c>
      <c r="C62" s="751"/>
      <c r="D62" s="540">
        <v>0</v>
      </c>
    </row>
    <row r="63" spans="1:4" s="123" customFormat="1" ht="15" customHeight="1" thickBot="1">
      <c r="A63" s="173">
        <v>19</v>
      </c>
      <c r="B63" s="750" t="s">
        <v>63</v>
      </c>
      <c r="C63" s="751"/>
      <c r="D63" s="540">
        <v>0</v>
      </c>
    </row>
    <row r="64" spans="1:4" s="123" customFormat="1" ht="15" customHeight="1" thickBot="1">
      <c r="A64" s="173">
        <v>20</v>
      </c>
      <c r="B64" s="750" t="s">
        <v>64</v>
      </c>
      <c r="C64" s="751"/>
      <c r="D64" s="540">
        <v>0</v>
      </c>
    </row>
    <row r="65" spans="1:4" s="123" customFormat="1" ht="15" customHeight="1" thickBot="1">
      <c r="A65" s="173">
        <v>21</v>
      </c>
      <c r="B65" s="750" t="s">
        <v>65</v>
      </c>
      <c r="C65" s="751"/>
      <c r="D65" s="540">
        <v>0</v>
      </c>
    </row>
    <row r="66" spans="1:4" s="123" customFormat="1" ht="15" customHeight="1" thickBot="1">
      <c r="A66" s="173">
        <v>22</v>
      </c>
      <c r="B66" s="750" t="s">
        <v>66</v>
      </c>
      <c r="C66" s="751"/>
      <c r="D66" s="540">
        <v>0</v>
      </c>
    </row>
    <row r="67" spans="1:4" s="123" customFormat="1" ht="15" customHeight="1" thickBot="1">
      <c r="A67" s="173">
        <v>23</v>
      </c>
      <c r="B67" s="750" t="s">
        <v>84</v>
      </c>
      <c r="C67" s="751"/>
      <c r="D67" s="540">
        <v>0</v>
      </c>
    </row>
    <row r="68" spans="1:4" s="123" customFormat="1" ht="15" customHeight="1" thickBot="1">
      <c r="A68" s="173">
        <v>24</v>
      </c>
      <c r="B68" s="758" t="s">
        <v>477</v>
      </c>
      <c r="C68" s="759"/>
      <c r="D68" s="540">
        <v>0</v>
      </c>
    </row>
    <row r="69" spans="1:4" s="123" customFormat="1" ht="15" customHeight="1" thickBot="1">
      <c r="A69" s="173">
        <v>25</v>
      </c>
      <c r="B69" s="750" t="s">
        <v>482</v>
      </c>
      <c r="C69" s="751"/>
      <c r="D69" s="540">
        <v>0</v>
      </c>
    </row>
    <row r="70" spans="1:4" s="123" customFormat="1" ht="15" customHeight="1" thickBot="1">
      <c r="A70" s="173">
        <v>26</v>
      </c>
      <c r="B70" s="750" t="s">
        <v>494</v>
      </c>
      <c r="C70" s="751"/>
      <c r="D70" s="540">
        <v>0</v>
      </c>
    </row>
    <row r="71" spans="1:4" s="170" customFormat="1" ht="16.5" customHeight="1" thickBot="1">
      <c r="A71" s="760" t="s">
        <v>556</v>
      </c>
      <c r="B71" s="761"/>
      <c r="C71" s="761"/>
      <c r="D71" s="762"/>
    </row>
    <row r="72" spans="1:4" s="123" customFormat="1" ht="28.5" customHeight="1" thickBot="1">
      <c r="A72" s="173">
        <v>27</v>
      </c>
      <c r="B72" s="750" t="s">
        <v>225</v>
      </c>
      <c r="C72" s="751"/>
      <c r="D72" s="172" t="s">
        <v>10</v>
      </c>
    </row>
    <row r="73" spans="1:4" s="123" customFormat="1" ht="15" customHeight="1" thickBot="1">
      <c r="A73" s="173">
        <v>28</v>
      </c>
      <c r="B73" s="750" t="s">
        <v>226</v>
      </c>
      <c r="C73" s="751"/>
      <c r="D73" s="172" t="s">
        <v>383</v>
      </c>
    </row>
    <row r="74" spans="1:4" s="123" customFormat="1" ht="44.25" customHeight="1" thickBot="1">
      <c r="A74" s="173">
        <v>29</v>
      </c>
      <c r="B74" s="750" t="s">
        <v>227</v>
      </c>
      <c r="C74" s="751"/>
      <c r="D74" s="172" t="s">
        <v>526</v>
      </c>
    </row>
    <row r="75" spans="1:4" s="123" customFormat="1" ht="45" customHeight="1" thickBot="1">
      <c r="A75" s="173">
        <v>30</v>
      </c>
      <c r="B75" s="750" t="s">
        <v>228</v>
      </c>
      <c r="C75" s="751"/>
      <c r="D75" s="172" t="s">
        <v>527</v>
      </c>
    </row>
    <row r="76" spans="1:4" s="171" customFormat="1" ht="16.5" customHeight="1" thickBot="1">
      <c r="A76" s="755" t="s">
        <v>229</v>
      </c>
      <c r="B76" s="756"/>
      <c r="C76" s="756"/>
      <c r="D76" s="757"/>
    </row>
    <row r="77" spans="1:4" ht="15" customHeight="1" thickBot="1">
      <c r="A77" s="747">
        <v>31</v>
      </c>
      <c r="B77" s="747" t="s">
        <v>230</v>
      </c>
      <c r="C77" s="244" t="s">
        <v>23</v>
      </c>
      <c r="D77" s="244" t="s">
        <v>257</v>
      </c>
    </row>
    <row r="78" spans="1:4" ht="15" customHeight="1">
      <c r="A78" s="748"/>
      <c r="B78" s="748"/>
      <c r="C78" s="46" t="s">
        <v>231</v>
      </c>
      <c r="D78" s="46"/>
    </row>
    <row r="79" spans="1:4" ht="15" customHeight="1">
      <c r="A79" s="748"/>
      <c r="B79" s="748"/>
      <c r="C79" s="61" t="s">
        <v>232</v>
      </c>
      <c r="D79" s="61"/>
    </row>
    <row r="80" spans="1:4" ht="15" customHeight="1">
      <c r="A80" s="748"/>
      <c r="B80" s="748"/>
      <c r="C80" s="61" t="s">
        <v>233</v>
      </c>
      <c r="D80" s="61" t="s">
        <v>233</v>
      </c>
    </row>
    <row r="81" spans="1:4" ht="15" customHeight="1">
      <c r="A81" s="748"/>
      <c r="B81" s="748"/>
      <c r="C81" s="61" t="s">
        <v>234</v>
      </c>
      <c r="D81" s="61"/>
    </row>
    <row r="82" spans="1:4" ht="15" customHeight="1" thickBot="1">
      <c r="A82" s="749"/>
      <c r="B82" s="749"/>
      <c r="C82" s="64" t="s">
        <v>235</v>
      </c>
      <c r="D82" s="64"/>
    </row>
    <row r="83" spans="1:4" ht="15" customHeight="1" thickBot="1">
      <c r="A83" s="747">
        <v>32</v>
      </c>
      <c r="B83" s="747" t="s">
        <v>143</v>
      </c>
      <c r="C83" s="244" t="s">
        <v>23</v>
      </c>
      <c r="D83" s="244" t="s">
        <v>257</v>
      </c>
    </row>
    <row r="84" spans="1:4" ht="15" customHeight="1">
      <c r="A84" s="748"/>
      <c r="B84" s="748"/>
      <c r="C84" s="46" t="s">
        <v>236</v>
      </c>
      <c r="D84" s="46"/>
    </row>
    <row r="85" spans="1:4" ht="15" customHeight="1">
      <c r="A85" s="748"/>
      <c r="B85" s="748"/>
      <c r="C85" s="61" t="s">
        <v>142</v>
      </c>
      <c r="D85" s="61" t="s">
        <v>142</v>
      </c>
    </row>
    <row r="86" spans="1:4" ht="15" customHeight="1">
      <c r="A86" s="748"/>
      <c r="B86" s="748"/>
      <c r="C86" s="61" t="s">
        <v>237</v>
      </c>
      <c r="D86" s="61"/>
    </row>
    <row r="87" spans="1:4" ht="15" customHeight="1">
      <c r="A87" s="748"/>
      <c r="B87" s="748"/>
      <c r="C87" s="61" t="s">
        <v>147</v>
      </c>
      <c r="D87" s="61"/>
    </row>
    <row r="88" spans="1:4" ht="15" customHeight="1">
      <c r="A88" s="748"/>
      <c r="B88" s="748"/>
      <c r="C88" s="61" t="s">
        <v>238</v>
      </c>
      <c r="D88" s="61"/>
    </row>
    <row r="89" spans="1:4" ht="15" customHeight="1">
      <c r="A89" s="748"/>
      <c r="B89" s="748"/>
      <c r="C89" s="61" t="s">
        <v>239</v>
      </c>
      <c r="D89" s="61"/>
    </row>
    <row r="90" spans="1:4" ht="15" customHeight="1">
      <c r="A90" s="748"/>
      <c r="B90" s="748"/>
      <c r="C90" s="61" t="s">
        <v>240</v>
      </c>
      <c r="D90" s="61"/>
    </row>
    <row r="91" spans="1:4" ht="15" customHeight="1">
      <c r="A91" s="748"/>
      <c r="B91" s="748"/>
      <c r="C91" s="61" t="s">
        <v>144</v>
      </c>
      <c r="D91" s="61"/>
    </row>
    <row r="92" spans="1:4" ht="15" customHeight="1">
      <c r="A92" s="748"/>
      <c r="B92" s="748"/>
      <c r="C92" s="61" t="s">
        <v>145</v>
      </c>
      <c r="D92" s="61"/>
    </row>
    <row r="93" spans="1:4" ht="15" customHeight="1">
      <c r="A93" s="748"/>
      <c r="B93" s="748"/>
      <c r="C93" s="61" t="s">
        <v>146</v>
      </c>
      <c r="D93" s="61"/>
    </row>
    <row r="94" spans="1:4" ht="15" customHeight="1">
      <c r="A94" s="748"/>
      <c r="B94" s="748"/>
      <c r="C94" s="61" t="s">
        <v>149</v>
      </c>
      <c r="D94" s="61"/>
    </row>
    <row r="95" spans="1:4" ht="15" customHeight="1" thickBot="1">
      <c r="A95" s="749"/>
      <c r="B95" s="749"/>
      <c r="C95" s="64" t="s">
        <v>150</v>
      </c>
      <c r="D95" s="64"/>
    </row>
    <row r="96" spans="1:4" ht="15" customHeight="1" thickBot="1">
      <c r="A96" s="747">
        <v>33</v>
      </c>
      <c r="B96" s="747" t="s">
        <v>241</v>
      </c>
      <c r="C96" s="249" t="s">
        <v>23</v>
      </c>
      <c r="D96" s="249" t="s">
        <v>257</v>
      </c>
    </row>
    <row r="97" spans="1:4" ht="15" customHeight="1">
      <c r="A97" s="748"/>
      <c r="B97" s="748"/>
      <c r="C97" s="46" t="s">
        <v>242</v>
      </c>
      <c r="D97" s="46"/>
    </row>
    <row r="98" spans="1:4" ht="15" customHeight="1">
      <c r="A98" s="748"/>
      <c r="B98" s="748"/>
      <c r="C98" s="61" t="s">
        <v>243</v>
      </c>
      <c r="D98" s="61"/>
    </row>
    <row r="99" spans="1:4" ht="15" customHeight="1">
      <c r="A99" s="748"/>
      <c r="B99" s="748"/>
      <c r="C99" s="61" t="s">
        <v>244</v>
      </c>
      <c r="D99" s="61"/>
    </row>
    <row r="100" spans="1:4" ht="15" customHeight="1">
      <c r="A100" s="748"/>
      <c r="B100" s="748"/>
      <c r="C100" s="61" t="s">
        <v>245</v>
      </c>
      <c r="D100" s="61"/>
    </row>
    <row r="101" spans="1:4" ht="15" customHeight="1">
      <c r="A101" s="748"/>
      <c r="B101" s="748"/>
      <c r="C101" s="61" t="s">
        <v>246</v>
      </c>
      <c r="D101" s="61"/>
    </row>
    <row r="102" spans="1:4" ht="15" customHeight="1">
      <c r="A102" s="748"/>
      <c r="B102" s="748"/>
      <c r="C102" s="61" t="s">
        <v>247</v>
      </c>
      <c r="D102" s="61"/>
    </row>
    <row r="103" spans="1:4" ht="15" customHeight="1">
      <c r="A103" s="748"/>
      <c r="B103" s="748"/>
      <c r="C103" s="61" t="s">
        <v>248</v>
      </c>
      <c r="D103" s="61"/>
    </row>
    <row r="104" spans="1:4" ht="15" customHeight="1">
      <c r="A104" s="748"/>
      <c r="B104" s="748"/>
      <c r="C104" s="61" t="s">
        <v>249</v>
      </c>
      <c r="D104" s="61"/>
    </row>
    <row r="105" spans="1:4" ht="15" customHeight="1">
      <c r="A105" s="748"/>
      <c r="B105" s="748"/>
      <c r="C105" s="61" t="s">
        <v>250</v>
      </c>
      <c r="D105" s="61"/>
    </row>
    <row r="106" spans="1:4" ht="15" customHeight="1">
      <c r="A106" s="748"/>
      <c r="B106" s="748"/>
      <c r="C106" s="61" t="s">
        <v>251</v>
      </c>
      <c r="D106" s="61"/>
    </row>
    <row r="107" spans="1:4" ht="15" customHeight="1">
      <c r="A107" s="748"/>
      <c r="B107" s="748"/>
      <c r="C107" s="61" t="s">
        <v>450</v>
      </c>
      <c r="D107" s="61"/>
    </row>
    <row r="108" spans="1:4" ht="15" customHeight="1">
      <c r="A108" s="748"/>
      <c r="B108" s="748"/>
      <c r="C108" s="61" t="s">
        <v>252</v>
      </c>
      <c r="D108" s="61"/>
    </row>
    <row r="109" spans="1:4" ht="15" customHeight="1" thickBot="1">
      <c r="A109" s="749"/>
      <c r="B109" s="749"/>
      <c r="C109" s="64" t="s">
        <v>253</v>
      </c>
      <c r="D109" s="64"/>
    </row>
    <row r="110" spans="1:4" s="123" customFormat="1" ht="28.5" customHeight="1" thickBot="1">
      <c r="A110" s="173">
        <v>34</v>
      </c>
      <c r="B110" s="750" t="s">
        <v>254</v>
      </c>
      <c r="C110" s="751"/>
      <c r="D110" s="172" t="s">
        <v>345</v>
      </c>
    </row>
    <row r="111" spans="1:4" s="123" customFormat="1" ht="15" customHeight="1" thickBot="1">
      <c r="A111" s="173">
        <v>35</v>
      </c>
      <c r="B111" s="750" t="s">
        <v>255</v>
      </c>
      <c r="C111" s="751"/>
      <c r="D111" s="541">
        <v>36000</v>
      </c>
    </row>
    <row r="112" spans="1:4" s="123" customFormat="1" ht="15" customHeight="1" thickBot="1">
      <c r="A112" s="173">
        <v>36</v>
      </c>
      <c r="B112" s="750" t="s">
        <v>256</v>
      </c>
      <c r="C112" s="751"/>
      <c r="D112" s="172" t="s">
        <v>346</v>
      </c>
    </row>
    <row r="115" spans="1:4" ht="34.5" customHeight="1">
      <c r="A115" s="763" t="s">
        <v>206</v>
      </c>
      <c r="B115" s="763"/>
      <c r="C115" s="763"/>
      <c r="D115" s="763"/>
    </row>
  </sheetData>
  <sheetProtection/>
  <mergeCells count="54">
    <mergeCell ref="A96:A109"/>
    <mergeCell ref="B110:C110"/>
    <mergeCell ref="A76:D76"/>
    <mergeCell ref="A77:A82"/>
    <mergeCell ref="B111:C111"/>
    <mergeCell ref="B112:C112"/>
    <mergeCell ref="A115:D115"/>
    <mergeCell ref="B42:C42"/>
    <mergeCell ref="B77:B82"/>
    <mergeCell ref="A83:A95"/>
    <mergeCell ref="B83:B95"/>
    <mergeCell ref="B96:B109"/>
    <mergeCell ref="A60:D60"/>
    <mergeCell ref="B61:C61"/>
    <mergeCell ref="B73:C73"/>
    <mergeCell ref="B74:C74"/>
    <mergeCell ref="B75:C75"/>
    <mergeCell ref="B68:C68"/>
    <mergeCell ref="B69:C69"/>
    <mergeCell ref="B70:C70"/>
    <mergeCell ref="A71:D71"/>
    <mergeCell ref="B72:C72"/>
    <mergeCell ref="B64:C64"/>
    <mergeCell ref="B65:C65"/>
    <mergeCell ref="B66:C66"/>
    <mergeCell ref="B67:C67"/>
    <mergeCell ref="B62:C62"/>
    <mergeCell ref="B63:C63"/>
    <mergeCell ref="B14:C14"/>
    <mergeCell ref="B13:C13"/>
    <mergeCell ref="A15:A17"/>
    <mergeCell ref="B15:B17"/>
    <mergeCell ref="B58:C58"/>
    <mergeCell ref="B59:C59"/>
    <mergeCell ref="A43:D43"/>
    <mergeCell ref="B18:C18"/>
    <mergeCell ref="A19:A24"/>
    <mergeCell ref="B19:B24"/>
    <mergeCell ref="A1:D1"/>
    <mergeCell ref="B3:C3"/>
    <mergeCell ref="A4:D4"/>
    <mergeCell ref="B5:C5"/>
    <mergeCell ref="A6:A12"/>
    <mergeCell ref="B6:B12"/>
    <mergeCell ref="A49:A56"/>
    <mergeCell ref="B49:B56"/>
    <mergeCell ref="B57:C57"/>
    <mergeCell ref="A25:A36"/>
    <mergeCell ref="B25:B36"/>
    <mergeCell ref="A37:A41"/>
    <mergeCell ref="B37:B41"/>
    <mergeCell ref="B44:C44"/>
    <mergeCell ref="A45:A48"/>
    <mergeCell ref="B45:B48"/>
  </mergeCells>
  <printOptions horizontalCentered="1"/>
  <pageMargins left="0.3937007874015748" right="0.3937007874015748" top="0.5905511811023623" bottom="0.6692913385826772" header="0" footer="0"/>
  <pageSetup horizontalDpi="300" verticalDpi="300" orientation="portrait" paperSize="9" scale="65" r:id="rId2"/>
  <headerFooter alignWithMargins="0">
    <oddFooter>&amp;CSayfa &amp;P /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11"/>
  <sheetViews>
    <sheetView tabSelected="1" zoomScalePageLayoutView="0" workbookViewId="0" topLeftCell="A1">
      <selection activeCell="B87" sqref="B87"/>
    </sheetView>
  </sheetViews>
  <sheetFormatPr defaultColWidth="9.140625" defaultRowHeight="12.75" customHeight="1"/>
  <cols>
    <col min="1" max="1" width="2.8515625" style="0" customWidth="1"/>
    <col min="2" max="2" width="14.421875" style="0" customWidth="1"/>
    <col min="3" max="3" width="50.421875" style="0" customWidth="1"/>
    <col min="4" max="4" width="9.8515625" style="0" customWidth="1"/>
    <col min="5" max="5" width="10.7109375" style="0" customWidth="1"/>
    <col min="6" max="6" width="99.140625" style="0" customWidth="1"/>
  </cols>
  <sheetData>
    <row r="2" spans="2:6" s="697" customFormat="1" ht="22.5" customHeight="1">
      <c r="B2" s="941" t="s">
        <v>586</v>
      </c>
      <c r="C2" s="1190"/>
      <c r="D2" s="1190"/>
      <c r="E2" s="1190"/>
      <c r="F2" s="1190"/>
    </row>
    <row r="3" ht="12.75" customHeight="1">
      <c r="F3" s="698"/>
    </row>
    <row r="4" spans="2:6" s="252" customFormat="1" ht="19.5" customHeight="1">
      <c r="B4" s="252" t="s">
        <v>360</v>
      </c>
      <c r="C4" s="252" t="s">
        <v>189</v>
      </c>
      <c r="F4" s="253"/>
    </row>
    <row r="5" spans="2:6" s="254" customFormat="1" ht="19.5" customHeight="1" thickBot="1">
      <c r="B5" s="252" t="s">
        <v>216</v>
      </c>
      <c r="C5" s="252" t="s">
        <v>217</v>
      </c>
      <c r="D5" s="252"/>
      <c r="E5" s="252"/>
      <c r="F5" s="253"/>
    </row>
    <row r="6" spans="2:6" s="2" customFormat="1" ht="19.5" customHeight="1">
      <c r="B6" s="1193" t="s">
        <v>210</v>
      </c>
      <c r="C6" s="1193" t="s">
        <v>466</v>
      </c>
      <c r="D6" s="1196" t="s">
        <v>211</v>
      </c>
      <c r="E6" s="1196"/>
      <c r="F6" s="1197"/>
    </row>
    <row r="7" spans="2:6" s="2" customFormat="1" ht="19.5" customHeight="1" thickBot="1">
      <c r="B7" s="1194"/>
      <c r="C7" s="1194"/>
      <c r="D7" s="1198"/>
      <c r="E7" s="1198"/>
      <c r="F7" s="1199"/>
    </row>
    <row r="8" spans="2:6" s="2" customFormat="1" ht="19.5" customHeight="1" thickBot="1">
      <c r="B8" s="1195"/>
      <c r="C8" s="1195"/>
      <c r="D8" s="255" t="s">
        <v>213</v>
      </c>
      <c r="E8" s="255" t="s">
        <v>214</v>
      </c>
      <c r="F8" s="255" t="s">
        <v>215</v>
      </c>
    </row>
    <row r="9" spans="2:6" s="701" customFormat="1" ht="30" customHeight="1" thickBot="1">
      <c r="B9" s="435" t="s">
        <v>31</v>
      </c>
      <c r="C9" s="436" t="s">
        <v>89</v>
      </c>
      <c r="D9" s="699"/>
      <c r="E9" s="699"/>
      <c r="F9" s="700"/>
    </row>
    <row r="10" spans="2:6" s="701" customFormat="1" ht="30" customHeight="1" thickBot="1">
      <c r="B10" s="436" t="s">
        <v>90</v>
      </c>
      <c r="C10" s="436" t="s">
        <v>56</v>
      </c>
      <c r="D10" s="699"/>
      <c r="E10" s="699"/>
      <c r="F10" s="700"/>
    </row>
    <row r="11" spans="2:6" s="701" customFormat="1" ht="30" customHeight="1">
      <c r="B11" s="1200" t="s">
        <v>92</v>
      </c>
      <c r="C11" s="1200" t="s">
        <v>479</v>
      </c>
      <c r="D11" s="702"/>
      <c r="E11" s="702"/>
      <c r="F11" s="703"/>
    </row>
    <row r="12" spans="2:6" s="701" customFormat="1" ht="30" customHeight="1" thickBot="1">
      <c r="B12" s="1195"/>
      <c r="C12" s="1195"/>
      <c r="D12" s="704"/>
      <c r="E12" s="704"/>
      <c r="F12" s="705"/>
    </row>
    <row r="13" spans="2:6" s="701" customFormat="1" ht="30" customHeight="1" thickBot="1">
      <c r="B13" s="436" t="s">
        <v>52</v>
      </c>
      <c r="C13" s="436" t="s">
        <v>438</v>
      </c>
      <c r="D13" s="699"/>
      <c r="E13" s="699"/>
      <c r="F13" s="700"/>
    </row>
    <row r="14" spans="2:6" s="701" customFormat="1" ht="41.25" customHeight="1">
      <c r="B14" s="1201" t="s">
        <v>31</v>
      </c>
      <c r="C14" s="1200" t="s">
        <v>481</v>
      </c>
      <c r="D14" s="706"/>
      <c r="E14" s="706"/>
      <c r="F14" s="707"/>
    </row>
    <row r="15" spans="2:6" s="701" customFormat="1" ht="19.5" customHeight="1">
      <c r="B15" s="1194"/>
      <c r="C15" s="1194"/>
      <c r="D15" s="708"/>
      <c r="E15" s="708"/>
      <c r="F15" s="708"/>
    </row>
    <row r="16" spans="2:6" s="701" customFormat="1" ht="30" customHeight="1">
      <c r="B16" s="1194"/>
      <c r="C16" s="1194"/>
      <c r="D16" s="709"/>
      <c r="E16" s="709"/>
      <c r="F16" s="710"/>
    </row>
    <row r="17" spans="2:6" s="701" customFormat="1" ht="30" customHeight="1">
      <c r="B17" s="1194"/>
      <c r="C17" s="1194"/>
      <c r="D17" s="708"/>
      <c r="E17" s="708"/>
      <c r="F17" s="711"/>
    </row>
    <row r="18" spans="2:6" s="701" customFormat="1" ht="30" customHeight="1">
      <c r="B18" s="1194"/>
      <c r="C18" s="1194"/>
      <c r="D18" s="708"/>
      <c r="E18" s="708"/>
      <c r="F18" s="711"/>
    </row>
    <row r="19" spans="2:6" s="701" customFormat="1" ht="30" customHeight="1" thickBot="1">
      <c r="B19" s="1195"/>
      <c r="C19" s="1195"/>
      <c r="D19" s="712"/>
      <c r="E19" s="712"/>
      <c r="F19" s="713"/>
    </row>
    <row r="20" spans="2:6" s="701" customFormat="1" ht="30" customHeight="1">
      <c r="B20" s="708"/>
      <c r="C20" s="708"/>
      <c r="D20" s="708"/>
      <c r="E20" s="708"/>
      <c r="F20" s="711"/>
    </row>
    <row r="21" spans="2:6" s="701" customFormat="1" ht="30" customHeight="1">
      <c r="B21" s="708"/>
      <c r="C21" s="708"/>
      <c r="D21" s="708"/>
      <c r="E21" s="708"/>
      <c r="F21" s="711"/>
    </row>
    <row r="22" spans="2:6" s="701" customFormat="1" ht="30" customHeight="1">
      <c r="B22" s="708"/>
      <c r="C22" s="708"/>
      <c r="D22" s="708"/>
      <c r="E22" s="708"/>
      <c r="F22" s="711"/>
    </row>
    <row r="23" spans="2:6" s="701" customFormat="1" ht="30" customHeight="1">
      <c r="B23" s="708"/>
      <c r="C23" s="708"/>
      <c r="D23" s="708"/>
      <c r="E23" s="708"/>
      <c r="F23" s="711"/>
    </row>
    <row r="24" spans="2:6" s="701" customFormat="1" ht="30" customHeight="1" thickBot="1">
      <c r="B24" s="712"/>
      <c r="C24" s="712"/>
      <c r="D24" s="712"/>
      <c r="E24" s="712"/>
      <c r="F24" s="713"/>
    </row>
    <row r="25" spans="2:6" ht="12.75" customHeight="1">
      <c r="B25" s="3"/>
      <c r="C25" s="240"/>
      <c r="D25" s="240"/>
      <c r="E25" s="240"/>
      <c r="F25" s="240"/>
    </row>
    <row r="26" spans="2:6" s="2" customFormat="1" ht="19.5" customHeight="1">
      <c r="B26" s="1191" t="s">
        <v>555</v>
      </c>
      <c r="C26" s="1172"/>
      <c r="D26" s="1172"/>
      <c r="E26" s="1172"/>
      <c r="F26" s="1172"/>
    </row>
    <row r="27" spans="2:6" s="2" customFormat="1" ht="19.5" customHeight="1">
      <c r="B27" s="1192" t="s">
        <v>212</v>
      </c>
      <c r="C27" s="1172"/>
      <c r="D27" s="1172"/>
      <c r="E27" s="1172"/>
      <c r="F27" s="1172"/>
    </row>
    <row r="29" spans="2:6" s="697" customFormat="1" ht="22.5" customHeight="1">
      <c r="B29" s="941" t="s">
        <v>586</v>
      </c>
      <c r="C29" s="1190"/>
      <c r="D29" s="1190"/>
      <c r="E29" s="1190"/>
      <c r="F29" s="1190"/>
    </row>
    <row r="30" ht="12.75" customHeight="1">
      <c r="F30" s="698"/>
    </row>
    <row r="31" spans="2:6" s="252" customFormat="1" ht="19.5" customHeight="1">
      <c r="B31" s="252" t="s">
        <v>360</v>
      </c>
      <c r="C31" s="252" t="s">
        <v>522</v>
      </c>
      <c r="F31" s="253"/>
    </row>
    <row r="32" spans="2:6" s="254" customFormat="1" ht="19.5" customHeight="1" thickBot="1">
      <c r="B32" s="252" t="s">
        <v>216</v>
      </c>
      <c r="C32" s="252" t="s">
        <v>217</v>
      </c>
      <c r="D32" s="252"/>
      <c r="E32" s="252"/>
      <c r="F32" s="253"/>
    </row>
    <row r="33" spans="2:6" s="2" customFormat="1" ht="19.5" customHeight="1">
      <c r="B33" s="1193" t="s">
        <v>210</v>
      </c>
      <c r="C33" s="1193" t="s">
        <v>466</v>
      </c>
      <c r="D33" s="1196" t="s">
        <v>211</v>
      </c>
      <c r="E33" s="1196"/>
      <c r="F33" s="1197"/>
    </row>
    <row r="34" spans="2:6" s="2" customFormat="1" ht="19.5" customHeight="1" thickBot="1">
      <c r="B34" s="1194"/>
      <c r="C34" s="1194"/>
      <c r="D34" s="1198"/>
      <c r="E34" s="1198"/>
      <c r="F34" s="1199"/>
    </row>
    <row r="35" spans="2:6" s="2" customFormat="1" ht="19.5" customHeight="1" thickBot="1">
      <c r="B35" s="1195"/>
      <c r="C35" s="1195"/>
      <c r="D35" s="255" t="s">
        <v>213</v>
      </c>
      <c r="E35" s="255" t="s">
        <v>214</v>
      </c>
      <c r="F35" s="255" t="s">
        <v>215</v>
      </c>
    </row>
    <row r="36" spans="2:6" s="701" customFormat="1" ht="30" customHeight="1" thickBot="1">
      <c r="B36" s="650" t="s">
        <v>31</v>
      </c>
      <c r="C36" s="436" t="s">
        <v>496</v>
      </c>
      <c r="D36" s="699"/>
      <c r="E36" s="699"/>
      <c r="F36" s="700"/>
    </row>
    <row r="37" spans="2:6" s="701" customFormat="1" ht="30" customHeight="1">
      <c r="B37" s="702"/>
      <c r="C37" s="702"/>
      <c r="D37" s="702"/>
      <c r="E37" s="702"/>
      <c r="F37" s="703"/>
    </row>
    <row r="38" spans="2:6" s="701" customFormat="1" ht="30" customHeight="1">
      <c r="B38" s="708"/>
      <c r="C38" s="708"/>
      <c r="D38" s="708"/>
      <c r="E38" s="708"/>
      <c r="F38" s="711"/>
    </row>
    <row r="39" spans="2:6" s="701" customFormat="1" ht="30" customHeight="1">
      <c r="B39" s="708"/>
      <c r="C39" s="708"/>
      <c r="D39" s="708"/>
      <c r="E39" s="708"/>
      <c r="F39" s="711"/>
    </row>
    <row r="40" spans="2:6" s="701" customFormat="1" ht="30" customHeight="1">
      <c r="B40" s="708"/>
      <c r="C40" s="708"/>
      <c r="D40" s="708"/>
      <c r="E40" s="708"/>
      <c r="F40" s="711"/>
    </row>
    <row r="41" spans="2:6" s="701" customFormat="1" ht="30" customHeight="1">
      <c r="B41" s="708"/>
      <c r="C41" s="708"/>
      <c r="D41" s="708"/>
      <c r="E41" s="708"/>
      <c r="F41" s="711"/>
    </row>
    <row r="42" spans="2:6" s="701" customFormat="1" ht="30" customHeight="1">
      <c r="B42" s="708"/>
      <c r="C42" s="708"/>
      <c r="D42" s="708"/>
      <c r="E42" s="708"/>
      <c r="F42" s="711"/>
    </row>
    <row r="43" spans="2:6" s="701" customFormat="1" ht="30" customHeight="1">
      <c r="B43" s="708"/>
      <c r="C43" s="708"/>
      <c r="D43" s="708"/>
      <c r="E43" s="708"/>
      <c r="F43" s="711"/>
    </row>
    <row r="44" spans="2:6" s="701" customFormat="1" ht="30" customHeight="1">
      <c r="B44" s="708"/>
      <c r="C44" s="708"/>
      <c r="D44" s="708"/>
      <c r="E44" s="708"/>
      <c r="F44" s="711"/>
    </row>
    <row r="45" spans="2:6" s="701" customFormat="1" ht="30" customHeight="1">
      <c r="B45" s="708"/>
      <c r="C45" s="708"/>
      <c r="D45" s="708"/>
      <c r="E45" s="708"/>
      <c r="F45" s="711"/>
    </row>
    <row r="46" spans="2:6" s="701" customFormat="1" ht="30" customHeight="1">
      <c r="B46" s="708"/>
      <c r="C46" s="708"/>
      <c r="D46" s="708"/>
      <c r="E46" s="708"/>
      <c r="F46" s="711"/>
    </row>
    <row r="47" spans="2:6" s="701" customFormat="1" ht="30" customHeight="1">
      <c r="B47" s="708"/>
      <c r="C47" s="708"/>
      <c r="D47" s="708"/>
      <c r="E47" s="708"/>
      <c r="F47" s="711"/>
    </row>
    <row r="48" spans="2:6" s="701" customFormat="1" ht="30" customHeight="1">
      <c r="B48" s="708"/>
      <c r="C48" s="708"/>
      <c r="D48" s="708"/>
      <c r="E48" s="708"/>
      <c r="F48" s="711"/>
    </row>
    <row r="49" spans="2:6" s="701" customFormat="1" ht="30" customHeight="1">
      <c r="B49" s="708"/>
      <c r="C49" s="708"/>
      <c r="D49" s="708"/>
      <c r="E49" s="708"/>
      <c r="F49" s="711"/>
    </row>
    <row r="50" spans="2:6" s="701" customFormat="1" ht="30" customHeight="1">
      <c r="B50" s="708"/>
      <c r="C50" s="708"/>
      <c r="D50" s="708"/>
      <c r="E50" s="708"/>
      <c r="F50" s="711"/>
    </row>
    <row r="51" spans="2:6" s="701" customFormat="1" ht="30" customHeight="1" thickBot="1">
      <c r="B51" s="712"/>
      <c r="C51" s="712"/>
      <c r="D51" s="712"/>
      <c r="E51" s="712"/>
      <c r="F51" s="713"/>
    </row>
    <row r="52" spans="2:6" ht="12.75" customHeight="1">
      <c r="B52" s="3"/>
      <c r="C52" s="240"/>
      <c r="D52" s="240"/>
      <c r="E52" s="240"/>
      <c r="F52" s="240"/>
    </row>
    <row r="53" spans="2:6" s="2" customFormat="1" ht="19.5" customHeight="1">
      <c r="B53" s="1191" t="s">
        <v>555</v>
      </c>
      <c r="C53" s="1172"/>
      <c r="D53" s="1172"/>
      <c r="E53" s="1172"/>
      <c r="F53" s="1172"/>
    </row>
    <row r="54" spans="2:6" s="2" customFormat="1" ht="19.5" customHeight="1">
      <c r="B54" s="1192" t="s">
        <v>212</v>
      </c>
      <c r="C54" s="1172"/>
      <c r="D54" s="1172"/>
      <c r="E54" s="1172"/>
      <c r="F54" s="1172"/>
    </row>
    <row r="58" spans="2:6" s="697" customFormat="1" ht="22.5" customHeight="1">
      <c r="B58" s="941" t="s">
        <v>586</v>
      </c>
      <c r="C58" s="1190"/>
      <c r="D58" s="1190"/>
      <c r="E58" s="1190"/>
      <c r="F58" s="1190"/>
    </row>
    <row r="59" ht="12.75" customHeight="1">
      <c r="F59" s="698"/>
    </row>
    <row r="60" spans="2:6" s="252" customFormat="1" ht="19.5" customHeight="1">
      <c r="B60" s="252" t="s">
        <v>360</v>
      </c>
      <c r="C60" s="252" t="s">
        <v>445</v>
      </c>
      <c r="F60" s="253"/>
    </row>
    <row r="61" spans="2:6" s="254" customFormat="1" ht="19.5" customHeight="1" thickBot="1">
      <c r="B61" s="252" t="s">
        <v>216</v>
      </c>
      <c r="C61" s="252" t="s">
        <v>217</v>
      </c>
      <c r="D61" s="252"/>
      <c r="E61" s="252"/>
      <c r="F61" s="253"/>
    </row>
    <row r="62" spans="2:6" s="2" customFormat="1" ht="19.5" customHeight="1">
      <c r="B62" s="1193" t="s">
        <v>210</v>
      </c>
      <c r="C62" s="1193" t="s">
        <v>466</v>
      </c>
      <c r="D62" s="1196" t="s">
        <v>211</v>
      </c>
      <c r="E62" s="1196"/>
      <c r="F62" s="1197"/>
    </row>
    <row r="63" spans="2:6" s="2" customFormat="1" ht="19.5" customHeight="1" thickBot="1">
      <c r="B63" s="1194"/>
      <c r="C63" s="1194"/>
      <c r="D63" s="1198"/>
      <c r="E63" s="1198"/>
      <c r="F63" s="1199"/>
    </row>
    <row r="64" spans="2:6" s="2" customFormat="1" ht="19.5" customHeight="1" thickBot="1">
      <c r="B64" s="1195"/>
      <c r="C64" s="1195"/>
      <c r="D64" s="255" t="s">
        <v>213</v>
      </c>
      <c r="E64" s="255" t="s">
        <v>214</v>
      </c>
      <c r="F64" s="255" t="s">
        <v>215</v>
      </c>
    </row>
    <row r="65" spans="2:6" s="701" customFormat="1" ht="30" customHeight="1" thickBot="1">
      <c r="B65" s="436" t="s">
        <v>93</v>
      </c>
      <c r="C65" s="436" t="s">
        <v>96</v>
      </c>
      <c r="D65" s="699"/>
      <c r="E65" s="699"/>
      <c r="F65" s="700"/>
    </row>
    <row r="66" spans="2:6" s="701" customFormat="1" ht="30" customHeight="1">
      <c r="B66" s="702"/>
      <c r="C66" s="702"/>
      <c r="D66" s="702"/>
      <c r="E66" s="702"/>
      <c r="F66" s="703"/>
    </row>
    <row r="67" spans="2:6" s="701" customFormat="1" ht="30" customHeight="1">
      <c r="B67" s="708"/>
      <c r="C67" s="708"/>
      <c r="D67" s="708"/>
      <c r="E67" s="708"/>
      <c r="F67" s="711"/>
    </row>
    <row r="68" spans="2:6" s="701" customFormat="1" ht="30" customHeight="1">
      <c r="B68" s="708"/>
      <c r="C68" s="708"/>
      <c r="D68" s="708"/>
      <c r="E68" s="708"/>
      <c r="F68" s="711"/>
    </row>
    <row r="69" spans="2:6" s="701" customFormat="1" ht="30" customHeight="1">
      <c r="B69" s="708"/>
      <c r="C69" s="708"/>
      <c r="D69" s="708"/>
      <c r="E69" s="708"/>
      <c r="F69" s="711"/>
    </row>
    <row r="70" spans="2:6" s="701" customFormat="1" ht="30" customHeight="1">
      <c r="B70" s="708"/>
      <c r="C70" s="708"/>
      <c r="D70" s="708"/>
      <c r="E70" s="708"/>
      <c r="F70" s="711"/>
    </row>
    <row r="71" spans="2:6" s="701" customFormat="1" ht="30" customHeight="1">
      <c r="B71" s="708"/>
      <c r="C71" s="708"/>
      <c r="D71" s="708"/>
      <c r="E71" s="708"/>
      <c r="F71" s="711"/>
    </row>
    <row r="72" spans="2:6" s="701" customFormat="1" ht="30" customHeight="1">
      <c r="B72" s="708"/>
      <c r="C72" s="708"/>
      <c r="D72" s="708"/>
      <c r="E72" s="708"/>
      <c r="F72" s="711"/>
    </row>
    <row r="73" spans="2:6" s="701" customFormat="1" ht="30" customHeight="1">
      <c r="B73" s="708"/>
      <c r="C73" s="708"/>
      <c r="D73" s="708"/>
      <c r="E73" s="708"/>
      <c r="F73" s="711"/>
    </row>
    <row r="74" spans="2:6" s="701" customFormat="1" ht="30" customHeight="1">
      <c r="B74" s="708"/>
      <c r="C74" s="708"/>
      <c r="D74" s="708"/>
      <c r="E74" s="708"/>
      <c r="F74" s="711"/>
    </row>
    <row r="75" spans="2:6" s="701" customFormat="1" ht="30" customHeight="1">
      <c r="B75" s="708"/>
      <c r="C75" s="708"/>
      <c r="D75" s="708"/>
      <c r="E75" s="708"/>
      <c r="F75" s="711"/>
    </row>
    <row r="76" spans="2:6" s="701" customFormat="1" ht="30" customHeight="1">
      <c r="B76" s="708"/>
      <c r="C76" s="708"/>
      <c r="D76" s="708"/>
      <c r="E76" s="708"/>
      <c r="F76" s="711"/>
    </row>
    <row r="77" spans="2:6" s="701" customFormat="1" ht="30" customHeight="1">
      <c r="B77" s="708"/>
      <c r="C77" s="708"/>
      <c r="D77" s="708"/>
      <c r="E77" s="708"/>
      <c r="F77" s="711"/>
    </row>
    <row r="78" spans="2:6" s="701" customFormat="1" ht="30" customHeight="1">
      <c r="B78" s="708"/>
      <c r="C78" s="708"/>
      <c r="D78" s="708"/>
      <c r="E78" s="708"/>
      <c r="F78" s="711"/>
    </row>
    <row r="79" spans="2:6" s="701" customFormat="1" ht="30" customHeight="1">
      <c r="B79" s="708"/>
      <c r="C79" s="708"/>
      <c r="D79" s="708"/>
      <c r="E79" s="708"/>
      <c r="F79" s="711"/>
    </row>
    <row r="80" spans="2:6" s="701" customFormat="1" ht="30" customHeight="1" thickBot="1">
      <c r="B80" s="712"/>
      <c r="C80" s="712"/>
      <c r="D80" s="712"/>
      <c r="E80" s="712"/>
      <c r="F80" s="713"/>
    </row>
    <row r="81" spans="2:6" ht="12.75" customHeight="1">
      <c r="B81" s="3"/>
      <c r="C81" s="240"/>
      <c r="D81" s="240"/>
      <c r="E81" s="240"/>
      <c r="F81" s="240"/>
    </row>
    <row r="82" spans="2:6" s="2" customFormat="1" ht="19.5" customHeight="1">
      <c r="B82" s="1191" t="s">
        <v>555</v>
      </c>
      <c r="C82" s="1172"/>
      <c r="D82" s="1172"/>
      <c r="E82" s="1172"/>
      <c r="F82" s="1172"/>
    </row>
    <row r="83" spans="2:6" s="2" customFormat="1" ht="19.5" customHeight="1">
      <c r="B83" s="1192" t="s">
        <v>212</v>
      </c>
      <c r="C83" s="1172"/>
      <c r="D83" s="1172"/>
      <c r="E83" s="1172"/>
      <c r="F83" s="1172"/>
    </row>
    <row r="86" spans="2:6" s="697" customFormat="1" ht="22.5" customHeight="1">
      <c r="B86" s="941" t="s">
        <v>586</v>
      </c>
      <c r="C86" s="1190"/>
      <c r="D86" s="1190"/>
      <c r="E86" s="1190"/>
      <c r="F86" s="1190"/>
    </row>
    <row r="87" ht="12.75" customHeight="1">
      <c r="F87" s="698"/>
    </row>
    <row r="88" spans="2:6" s="252" customFormat="1" ht="19.5" customHeight="1">
      <c r="B88" s="252" t="s">
        <v>360</v>
      </c>
      <c r="C88" s="252" t="s">
        <v>524</v>
      </c>
      <c r="F88" s="253"/>
    </row>
    <row r="89" spans="2:6" s="254" customFormat="1" ht="19.5" customHeight="1" thickBot="1">
      <c r="B89" s="252" t="s">
        <v>216</v>
      </c>
      <c r="C89" s="252" t="s">
        <v>217</v>
      </c>
      <c r="D89" s="252"/>
      <c r="E89" s="252"/>
      <c r="F89" s="253"/>
    </row>
    <row r="90" spans="2:6" s="2" customFormat="1" ht="19.5" customHeight="1">
      <c r="B90" s="1193" t="s">
        <v>210</v>
      </c>
      <c r="C90" s="1193" t="s">
        <v>466</v>
      </c>
      <c r="D90" s="1196" t="s">
        <v>211</v>
      </c>
      <c r="E90" s="1196"/>
      <c r="F90" s="1197"/>
    </row>
    <row r="91" spans="2:6" s="2" customFormat="1" ht="19.5" customHeight="1" thickBot="1">
      <c r="B91" s="1194"/>
      <c r="C91" s="1194"/>
      <c r="D91" s="1198"/>
      <c r="E91" s="1198"/>
      <c r="F91" s="1199"/>
    </row>
    <row r="92" spans="2:6" s="2" customFormat="1" ht="19.5" customHeight="1" thickBot="1">
      <c r="B92" s="1195"/>
      <c r="C92" s="1195"/>
      <c r="D92" s="255" t="s">
        <v>213</v>
      </c>
      <c r="E92" s="255" t="s">
        <v>214</v>
      </c>
      <c r="F92" s="255" t="s">
        <v>215</v>
      </c>
    </row>
    <row r="93" spans="2:6" s="701" customFormat="1" ht="30" customHeight="1" thickBot="1">
      <c r="B93" s="436" t="s">
        <v>523</v>
      </c>
      <c r="C93" s="436" t="s">
        <v>483</v>
      </c>
      <c r="D93" s="699"/>
      <c r="E93" s="699"/>
      <c r="F93" s="700"/>
    </row>
    <row r="94" spans="2:6" s="701" customFormat="1" ht="30" customHeight="1">
      <c r="B94" s="652" t="s">
        <v>31</v>
      </c>
      <c r="C94" s="651" t="s">
        <v>368</v>
      </c>
      <c r="D94" s="702"/>
      <c r="E94" s="702"/>
      <c r="F94" s="703"/>
    </row>
    <row r="95" spans="2:6" s="701" customFormat="1" ht="30" customHeight="1">
      <c r="B95" s="708"/>
      <c r="C95" s="708"/>
      <c r="D95" s="708"/>
      <c r="E95" s="708"/>
      <c r="F95" s="711"/>
    </row>
    <row r="96" spans="2:6" s="701" customFormat="1" ht="30" customHeight="1">
      <c r="B96" s="708"/>
      <c r="C96" s="708"/>
      <c r="D96" s="708"/>
      <c r="E96" s="708"/>
      <c r="F96" s="711"/>
    </row>
    <row r="97" spans="2:6" s="701" customFormat="1" ht="30" customHeight="1">
      <c r="B97" s="708"/>
      <c r="C97" s="708"/>
      <c r="D97" s="708"/>
      <c r="E97" s="708"/>
      <c r="F97" s="711"/>
    </row>
    <row r="98" spans="2:6" s="701" customFormat="1" ht="30" customHeight="1">
      <c r="B98" s="708"/>
      <c r="C98" s="708"/>
      <c r="D98" s="708"/>
      <c r="E98" s="708"/>
      <c r="F98" s="711"/>
    </row>
    <row r="99" spans="2:6" s="701" customFormat="1" ht="30" customHeight="1">
      <c r="B99" s="708"/>
      <c r="C99" s="708"/>
      <c r="D99" s="708"/>
      <c r="E99" s="708"/>
      <c r="F99" s="711"/>
    </row>
    <row r="100" spans="2:6" s="701" customFormat="1" ht="30" customHeight="1">
      <c r="B100" s="708"/>
      <c r="C100" s="708"/>
      <c r="D100" s="708"/>
      <c r="E100" s="708"/>
      <c r="F100" s="711"/>
    </row>
    <row r="101" spans="2:6" s="701" customFormat="1" ht="30" customHeight="1">
      <c r="B101" s="708"/>
      <c r="C101" s="708"/>
      <c r="D101" s="708"/>
      <c r="E101" s="708"/>
      <c r="F101" s="711"/>
    </row>
    <row r="102" spans="2:6" s="701" customFormat="1" ht="30" customHeight="1">
      <c r="B102" s="708"/>
      <c r="C102" s="708"/>
      <c r="D102" s="708"/>
      <c r="E102" s="708"/>
      <c r="F102" s="711"/>
    </row>
    <row r="103" spans="2:6" s="701" customFormat="1" ht="30" customHeight="1">
      <c r="B103" s="708"/>
      <c r="C103" s="708"/>
      <c r="D103" s="708"/>
      <c r="E103" s="708"/>
      <c r="F103" s="711"/>
    </row>
    <row r="104" spans="2:6" s="701" customFormat="1" ht="30" customHeight="1">
      <c r="B104" s="708"/>
      <c r="C104" s="708"/>
      <c r="D104" s="708"/>
      <c r="E104" s="708"/>
      <c r="F104" s="711"/>
    </row>
    <row r="105" spans="2:6" s="701" customFormat="1" ht="30" customHeight="1">
      <c r="B105" s="708"/>
      <c r="C105" s="708"/>
      <c r="D105" s="708"/>
      <c r="E105" s="708"/>
      <c r="F105" s="711"/>
    </row>
    <row r="106" spans="2:6" s="701" customFormat="1" ht="30" customHeight="1">
      <c r="B106" s="708"/>
      <c r="C106" s="708"/>
      <c r="D106" s="708"/>
      <c r="E106" s="708"/>
      <c r="F106" s="711"/>
    </row>
    <row r="107" spans="2:6" s="701" customFormat="1" ht="30" customHeight="1">
      <c r="B107" s="708"/>
      <c r="C107" s="708"/>
      <c r="D107" s="708"/>
      <c r="E107" s="708"/>
      <c r="F107" s="711"/>
    </row>
    <row r="108" spans="2:6" s="701" customFormat="1" ht="30" customHeight="1" thickBot="1">
      <c r="B108" s="712"/>
      <c r="C108" s="712"/>
      <c r="D108" s="712"/>
      <c r="E108" s="712"/>
      <c r="F108" s="713"/>
    </row>
    <row r="109" spans="2:6" ht="12.75" customHeight="1">
      <c r="B109" s="3"/>
      <c r="C109" s="240"/>
      <c r="D109" s="240"/>
      <c r="E109" s="240"/>
      <c r="F109" s="240"/>
    </row>
    <row r="110" spans="2:6" s="2" customFormat="1" ht="19.5" customHeight="1">
      <c r="B110" s="1191" t="s">
        <v>555</v>
      </c>
      <c r="C110" s="1172"/>
      <c r="D110" s="1172"/>
      <c r="E110" s="1172"/>
      <c r="F110" s="1172"/>
    </row>
    <row r="111" spans="2:6" s="2" customFormat="1" ht="19.5" customHeight="1">
      <c r="B111" s="1192" t="s">
        <v>212</v>
      </c>
      <c r="C111" s="1172"/>
      <c r="D111" s="1172"/>
      <c r="E111" s="1172"/>
      <c r="F111" s="1172"/>
    </row>
  </sheetData>
  <sheetProtection/>
  <mergeCells count="28">
    <mergeCell ref="B110:F110"/>
    <mergeCell ref="B111:F111"/>
    <mergeCell ref="B53:F53"/>
    <mergeCell ref="B54:F54"/>
    <mergeCell ref="B86:F86"/>
    <mergeCell ref="B90:B92"/>
    <mergeCell ref="C90:C92"/>
    <mergeCell ref="D90:F91"/>
    <mergeCell ref="B82:F82"/>
    <mergeCell ref="B83:F83"/>
    <mergeCell ref="B58:F58"/>
    <mergeCell ref="B62:B64"/>
    <mergeCell ref="C62:C64"/>
    <mergeCell ref="D62:F63"/>
    <mergeCell ref="B29:F29"/>
    <mergeCell ref="B33:B35"/>
    <mergeCell ref="C33:C35"/>
    <mergeCell ref="D33:F34"/>
    <mergeCell ref="B2:F2"/>
    <mergeCell ref="B26:F26"/>
    <mergeCell ref="B27:F27"/>
    <mergeCell ref="B6:B8"/>
    <mergeCell ref="C6:C8"/>
    <mergeCell ref="D6:F7"/>
    <mergeCell ref="B11:B12"/>
    <mergeCell ref="C11:C12"/>
    <mergeCell ref="B14:B19"/>
    <mergeCell ref="C14:C19"/>
  </mergeCells>
  <printOptions horizontalCentered="1"/>
  <pageMargins left="0.15748031496062992" right="0.1968503937007874" top="0.1968503937007874" bottom="0.6692913385826772" header="0.5118110236220472" footer="0.5118110236220472"/>
  <pageSetup horizontalDpi="300" verticalDpi="300" orientation="landscape" paperSize="9" scale="75" r:id="rId1"/>
  <headerFooter alignWithMargins="0">
    <oddFooter>&amp;CSayfa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F51"/>
  <sheetViews>
    <sheetView zoomScalePageLayoutView="0" workbookViewId="0" topLeftCell="A30">
      <selection activeCell="B21" sqref="B21:F21"/>
    </sheetView>
  </sheetViews>
  <sheetFormatPr defaultColWidth="9.140625" defaultRowHeight="12.75" customHeight="1"/>
  <cols>
    <col min="1" max="1" width="2.8515625" style="0" customWidth="1"/>
    <col min="2" max="2" width="14.421875" style="0" customWidth="1"/>
    <col min="3" max="3" width="50.421875" style="0" customWidth="1"/>
    <col min="4" max="4" width="9.8515625" style="0" customWidth="1"/>
    <col min="5" max="5" width="10.7109375" style="0" customWidth="1"/>
    <col min="6" max="6" width="99.140625" style="0" customWidth="1"/>
  </cols>
  <sheetData>
    <row r="2" spans="2:6" s="251" customFormat="1" ht="22.5" customHeight="1">
      <c r="B2" s="1202" t="s">
        <v>55</v>
      </c>
      <c r="C2" s="1202"/>
      <c r="D2" s="1202"/>
      <c r="E2" s="1202"/>
      <c r="F2" s="1202"/>
    </row>
    <row r="3" ht="12.75" customHeight="1">
      <c r="F3" s="1"/>
    </row>
    <row r="4" spans="2:6" s="252" customFormat="1" ht="19.5" customHeight="1">
      <c r="B4" s="252" t="s">
        <v>360</v>
      </c>
      <c r="C4" s="252" t="s">
        <v>189</v>
      </c>
      <c r="F4" s="253"/>
    </row>
    <row r="5" spans="2:6" s="254" customFormat="1" ht="19.5" customHeight="1" thickBot="1">
      <c r="B5" s="252" t="s">
        <v>216</v>
      </c>
      <c r="C5" s="252" t="s">
        <v>217</v>
      </c>
      <c r="D5" s="252"/>
      <c r="E5" s="252"/>
      <c r="F5" s="253"/>
    </row>
    <row r="6" spans="2:6" s="2" customFormat="1" ht="19.5" customHeight="1">
      <c r="B6" s="1193" t="s">
        <v>210</v>
      </c>
      <c r="C6" s="1193" t="s">
        <v>466</v>
      </c>
      <c r="D6" s="1203" t="s">
        <v>211</v>
      </c>
      <c r="E6" s="1203"/>
      <c r="F6" s="1204"/>
    </row>
    <row r="7" spans="2:6" s="2" customFormat="1" ht="19.5" customHeight="1" thickBot="1">
      <c r="B7" s="1194"/>
      <c r="C7" s="1194"/>
      <c r="D7" s="1205"/>
      <c r="E7" s="1205"/>
      <c r="F7" s="1206"/>
    </row>
    <row r="8" spans="2:6" s="2" customFormat="1" ht="19.5" customHeight="1" thickBot="1">
      <c r="B8" s="1195"/>
      <c r="C8" s="1195"/>
      <c r="D8" s="255" t="s">
        <v>213</v>
      </c>
      <c r="E8" s="255" t="s">
        <v>214</v>
      </c>
      <c r="F8" s="255" t="s">
        <v>215</v>
      </c>
    </row>
    <row r="9" spans="2:6" s="8" customFormat="1" ht="30" customHeight="1" thickBot="1">
      <c r="B9" s="435" t="s">
        <v>31</v>
      </c>
      <c r="C9" s="436" t="s">
        <v>89</v>
      </c>
      <c r="D9" s="286" t="s">
        <v>435</v>
      </c>
      <c r="E9" s="286" t="s">
        <v>436</v>
      </c>
      <c r="F9" s="287" t="s">
        <v>57</v>
      </c>
    </row>
    <row r="10" spans="2:6" s="8" customFormat="1" ht="30" customHeight="1" thickBot="1">
      <c r="B10" s="436" t="s">
        <v>90</v>
      </c>
      <c r="C10" s="436" t="s">
        <v>56</v>
      </c>
      <c r="D10" s="286" t="s">
        <v>435</v>
      </c>
      <c r="E10" s="286" t="s">
        <v>436</v>
      </c>
      <c r="F10" s="287" t="s">
        <v>57</v>
      </c>
    </row>
    <row r="11" spans="2:6" s="8" customFormat="1" ht="30" customHeight="1">
      <c r="B11" s="1200" t="s">
        <v>92</v>
      </c>
      <c r="C11" s="1200" t="s">
        <v>479</v>
      </c>
      <c r="D11" s="282" t="s">
        <v>435</v>
      </c>
      <c r="E11" s="282" t="s">
        <v>436</v>
      </c>
      <c r="F11" s="283" t="s">
        <v>57</v>
      </c>
    </row>
    <row r="12" spans="2:6" s="8" customFormat="1" ht="30" customHeight="1" thickBot="1">
      <c r="B12" s="1195"/>
      <c r="C12" s="1195"/>
      <c r="D12" s="281" t="s">
        <v>437</v>
      </c>
      <c r="E12" s="281" t="s">
        <v>58</v>
      </c>
      <c r="F12" s="285" t="s">
        <v>59</v>
      </c>
    </row>
    <row r="13" spans="2:6" s="8" customFormat="1" ht="30" customHeight="1" thickBot="1">
      <c r="B13" s="436" t="s">
        <v>52</v>
      </c>
      <c r="C13" s="436" t="s">
        <v>438</v>
      </c>
      <c r="D13" s="286" t="s">
        <v>439</v>
      </c>
      <c r="E13" s="286" t="s">
        <v>440</v>
      </c>
      <c r="F13" s="287" t="s">
        <v>60</v>
      </c>
    </row>
    <row r="14" spans="2:6" s="8" customFormat="1" ht="30" customHeight="1">
      <c r="B14" s="284"/>
      <c r="C14" s="284"/>
      <c r="D14" s="284"/>
      <c r="E14" s="284"/>
      <c r="F14" s="288"/>
    </row>
    <row r="15" spans="2:6" s="8" customFormat="1" ht="30" customHeight="1">
      <c r="B15" s="284"/>
      <c r="C15" s="284"/>
      <c r="D15" s="284"/>
      <c r="E15" s="284"/>
      <c r="F15" s="288"/>
    </row>
    <row r="16" spans="2:6" s="8" customFormat="1" ht="30" customHeight="1">
      <c r="B16" s="284"/>
      <c r="C16" s="284"/>
      <c r="D16" s="284"/>
      <c r="E16" s="284"/>
      <c r="F16" s="288"/>
    </row>
    <row r="17" spans="2:6" s="8" customFormat="1" ht="30" customHeight="1">
      <c r="B17" s="284"/>
      <c r="C17" s="284"/>
      <c r="D17" s="284"/>
      <c r="E17" s="284"/>
      <c r="F17" s="288"/>
    </row>
    <row r="18" spans="2:6" s="8" customFormat="1" ht="30" customHeight="1" thickBot="1">
      <c r="B18" s="289"/>
      <c r="C18" s="289"/>
      <c r="D18" s="289"/>
      <c r="E18" s="289"/>
      <c r="F18" s="290"/>
    </row>
    <row r="19" spans="2:6" ht="12.75" customHeight="1">
      <c r="B19" s="3"/>
      <c r="C19" s="240"/>
      <c r="D19" s="240"/>
      <c r="E19" s="240"/>
      <c r="F19" s="240"/>
    </row>
    <row r="20" spans="2:6" s="2" customFormat="1" ht="19.5" customHeight="1">
      <c r="B20" s="1207" t="s">
        <v>53</v>
      </c>
      <c r="C20" s="1172"/>
      <c r="D20" s="1172"/>
      <c r="E20" s="1172"/>
      <c r="F20" s="1172"/>
    </row>
    <row r="21" spans="2:6" s="2" customFormat="1" ht="19.5" customHeight="1">
      <c r="B21" s="1208" t="s">
        <v>212</v>
      </c>
      <c r="C21" s="1172"/>
      <c r="D21" s="1172"/>
      <c r="E21" s="1172"/>
      <c r="F21" s="1172"/>
    </row>
    <row r="26" spans="2:6" s="251" customFormat="1" ht="22.5" customHeight="1">
      <c r="B26" s="1202" t="s">
        <v>55</v>
      </c>
      <c r="C26" s="1202"/>
      <c r="D26" s="1202"/>
      <c r="E26" s="1202"/>
      <c r="F26" s="1202"/>
    </row>
    <row r="27" ht="12.75" customHeight="1">
      <c r="F27" s="1"/>
    </row>
    <row r="28" spans="2:6" s="252" customFormat="1" ht="19.5" customHeight="1">
      <c r="B28" s="252" t="s">
        <v>360</v>
      </c>
      <c r="C28" s="252" t="s">
        <v>445</v>
      </c>
      <c r="F28" s="253"/>
    </row>
    <row r="29" spans="2:6" s="254" customFormat="1" ht="19.5" customHeight="1" thickBot="1">
      <c r="B29" s="252" t="s">
        <v>216</v>
      </c>
      <c r="C29" s="252" t="s">
        <v>217</v>
      </c>
      <c r="D29" s="252"/>
      <c r="E29" s="252"/>
      <c r="F29" s="253"/>
    </row>
    <row r="30" spans="2:6" s="2" customFormat="1" ht="19.5" customHeight="1">
      <c r="B30" s="1193" t="s">
        <v>210</v>
      </c>
      <c r="C30" s="1193" t="s">
        <v>466</v>
      </c>
      <c r="D30" s="1203" t="s">
        <v>211</v>
      </c>
      <c r="E30" s="1203"/>
      <c r="F30" s="1204"/>
    </row>
    <row r="31" spans="2:6" s="2" customFormat="1" ht="19.5" customHeight="1" thickBot="1">
      <c r="B31" s="1194"/>
      <c r="C31" s="1194"/>
      <c r="D31" s="1205"/>
      <c r="E31" s="1205"/>
      <c r="F31" s="1206"/>
    </row>
    <row r="32" spans="2:6" s="2" customFormat="1" ht="19.5" customHeight="1" thickBot="1">
      <c r="B32" s="1195"/>
      <c r="C32" s="1195"/>
      <c r="D32" s="255" t="s">
        <v>213</v>
      </c>
      <c r="E32" s="255" t="s">
        <v>214</v>
      </c>
      <c r="F32" s="255" t="s">
        <v>215</v>
      </c>
    </row>
    <row r="33" spans="2:6" s="8" customFormat="1" ht="30" customHeight="1" thickBot="1">
      <c r="B33" s="436" t="s">
        <v>93</v>
      </c>
      <c r="C33" s="436" t="s">
        <v>96</v>
      </c>
      <c r="D33" s="286" t="s">
        <v>435</v>
      </c>
      <c r="E33" s="286" t="s">
        <v>436</v>
      </c>
      <c r="F33" s="287" t="s">
        <v>57</v>
      </c>
    </row>
    <row r="34" spans="2:6" s="8" customFormat="1" ht="30" customHeight="1">
      <c r="B34" s="282"/>
      <c r="C34" s="282"/>
      <c r="D34" s="282"/>
      <c r="E34" s="282"/>
      <c r="F34" s="283"/>
    </row>
    <row r="35" spans="2:6" s="8" customFormat="1" ht="30" customHeight="1">
      <c r="B35" s="284"/>
      <c r="C35" s="284"/>
      <c r="D35" s="284"/>
      <c r="E35" s="284"/>
      <c r="F35" s="288"/>
    </row>
    <row r="36" spans="2:6" s="8" customFormat="1" ht="30" customHeight="1">
      <c r="B36" s="284"/>
      <c r="C36" s="284"/>
      <c r="D36" s="284"/>
      <c r="E36" s="284"/>
      <c r="F36" s="288"/>
    </row>
    <row r="37" spans="2:6" s="8" customFormat="1" ht="30" customHeight="1">
      <c r="B37" s="284"/>
      <c r="C37" s="284"/>
      <c r="D37" s="284"/>
      <c r="E37" s="284"/>
      <c r="F37" s="288"/>
    </row>
    <row r="38" spans="2:6" s="8" customFormat="1" ht="30" customHeight="1">
      <c r="B38" s="284"/>
      <c r="C38" s="284"/>
      <c r="D38" s="284"/>
      <c r="E38" s="284"/>
      <c r="F38" s="288"/>
    </row>
    <row r="39" spans="2:6" s="8" customFormat="1" ht="30" customHeight="1">
      <c r="B39" s="284"/>
      <c r="C39" s="284"/>
      <c r="D39" s="284"/>
      <c r="E39" s="284"/>
      <c r="F39" s="288"/>
    </row>
    <row r="40" spans="2:6" s="8" customFormat="1" ht="30" customHeight="1">
      <c r="B40" s="284"/>
      <c r="C40" s="284"/>
      <c r="D40" s="284"/>
      <c r="E40" s="284"/>
      <c r="F40" s="288"/>
    </row>
    <row r="41" spans="2:6" s="8" customFormat="1" ht="30" customHeight="1">
      <c r="B41" s="284"/>
      <c r="C41" s="284"/>
      <c r="D41" s="284"/>
      <c r="E41" s="284"/>
      <c r="F41" s="288"/>
    </row>
    <row r="42" spans="2:6" s="8" customFormat="1" ht="30" customHeight="1">
      <c r="B42" s="284"/>
      <c r="C42" s="284"/>
      <c r="D42" s="284"/>
      <c r="E42" s="284"/>
      <c r="F42" s="288"/>
    </row>
    <row r="43" spans="2:6" s="8" customFormat="1" ht="30" customHeight="1">
      <c r="B43" s="284"/>
      <c r="C43" s="284"/>
      <c r="D43" s="284"/>
      <c r="E43" s="284"/>
      <c r="F43" s="288"/>
    </row>
    <row r="44" spans="2:6" s="8" customFormat="1" ht="30" customHeight="1">
      <c r="B44" s="284"/>
      <c r="C44" s="284"/>
      <c r="D44" s="284"/>
      <c r="E44" s="284"/>
      <c r="F44" s="288"/>
    </row>
    <row r="45" spans="2:6" s="8" customFormat="1" ht="30" customHeight="1">
      <c r="B45" s="284"/>
      <c r="C45" s="284"/>
      <c r="D45" s="284"/>
      <c r="E45" s="284"/>
      <c r="F45" s="288"/>
    </row>
    <row r="46" spans="2:6" s="8" customFormat="1" ht="30" customHeight="1">
      <c r="B46" s="284"/>
      <c r="C46" s="284"/>
      <c r="D46" s="284"/>
      <c r="E46" s="284"/>
      <c r="F46" s="288"/>
    </row>
    <row r="47" spans="2:6" s="8" customFormat="1" ht="30" customHeight="1">
      <c r="B47" s="284"/>
      <c r="C47" s="284"/>
      <c r="D47" s="284"/>
      <c r="E47" s="284"/>
      <c r="F47" s="288"/>
    </row>
    <row r="48" spans="2:6" s="8" customFormat="1" ht="30" customHeight="1" thickBot="1">
      <c r="B48" s="289"/>
      <c r="C48" s="289"/>
      <c r="D48" s="289"/>
      <c r="E48" s="289"/>
      <c r="F48" s="290"/>
    </row>
    <row r="49" spans="2:6" ht="12.75" customHeight="1">
      <c r="B49" s="3"/>
      <c r="C49" s="240"/>
      <c r="D49" s="240"/>
      <c r="E49" s="240"/>
      <c r="F49" s="240"/>
    </row>
    <row r="50" spans="2:6" s="2" customFormat="1" ht="19.5" customHeight="1">
      <c r="B50" s="1207" t="s">
        <v>53</v>
      </c>
      <c r="C50" s="1172"/>
      <c r="D50" s="1172"/>
      <c r="E50" s="1172"/>
      <c r="F50" s="1172"/>
    </row>
    <row r="51" spans="2:6" s="2" customFormat="1" ht="19.5" customHeight="1">
      <c r="B51" s="1208" t="s">
        <v>212</v>
      </c>
      <c r="C51" s="1172"/>
      <c r="D51" s="1172"/>
      <c r="E51" s="1172"/>
      <c r="F51" s="1172"/>
    </row>
  </sheetData>
  <sheetProtection/>
  <mergeCells count="14">
    <mergeCell ref="B2:F2"/>
    <mergeCell ref="B20:F20"/>
    <mergeCell ref="B21:F21"/>
    <mergeCell ref="B6:B8"/>
    <mergeCell ref="C6:C8"/>
    <mergeCell ref="D6:F7"/>
    <mergeCell ref="B11:B12"/>
    <mergeCell ref="C11:C12"/>
    <mergeCell ref="B26:F26"/>
    <mergeCell ref="B30:B32"/>
    <mergeCell ref="C30:C32"/>
    <mergeCell ref="D30:F31"/>
    <mergeCell ref="B50:F50"/>
    <mergeCell ref="B51:F51"/>
  </mergeCells>
  <printOptions horizontalCentered="1"/>
  <pageMargins left="0.15748031496062992" right="0.1968503937007874" top="0.1968503937007874" bottom="0.6692913385826772" header="0.5118110236220472" footer="0.5118110236220472"/>
  <pageSetup horizontalDpi="300" verticalDpi="300" orientation="landscape" paperSize="9" scale="75" r:id="rId1"/>
  <headerFooter alignWithMargins="0">
    <oddFooter>&amp;CSayfa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="130" zoomScaleNormal="130" zoomScalePageLayoutView="0" workbookViewId="0" topLeftCell="A1">
      <pane xSplit="6" ySplit="1" topLeftCell="H38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N4" sqref="N4"/>
    </sheetView>
  </sheetViews>
  <sheetFormatPr defaultColWidth="9.140625" defaultRowHeight="12.75"/>
  <cols>
    <col min="1" max="1" width="13.28125" style="552" customWidth="1"/>
    <col min="2" max="2" width="10.7109375" style="552" customWidth="1"/>
    <col min="3" max="3" width="12.140625" style="552" customWidth="1"/>
    <col min="4" max="4" width="9.8515625" style="553" customWidth="1"/>
    <col min="5" max="6" width="7.7109375" style="553" hidden="1" customWidth="1"/>
    <col min="7" max="7" width="0.13671875" style="553" customWidth="1"/>
    <col min="8" max="16" width="7.7109375" style="553" customWidth="1"/>
    <col min="17" max="19" width="11.28125" style="553" customWidth="1"/>
    <col min="20" max="26" width="11.28125" style="552" customWidth="1"/>
    <col min="27" max="16384" width="9.140625" style="552" customWidth="1"/>
  </cols>
  <sheetData>
    <row r="1" spans="1:18" s="555" customFormat="1" ht="18.75" customHeight="1" thickBot="1">
      <c r="A1" s="782" t="s">
        <v>557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4"/>
      <c r="Q1" s="554"/>
      <c r="R1" s="554"/>
    </row>
    <row r="2" spans="1:19" s="555" customFormat="1" ht="15" customHeight="1" thickBot="1">
      <c r="A2" s="785" t="s">
        <v>465</v>
      </c>
      <c r="B2" s="788" t="s">
        <v>466</v>
      </c>
      <c r="C2" s="789"/>
      <c r="D2" s="794" t="s">
        <v>191</v>
      </c>
      <c r="E2" s="797" t="s">
        <v>190</v>
      </c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9"/>
      <c r="Q2" s="554"/>
      <c r="R2" s="554"/>
      <c r="S2" s="554"/>
    </row>
    <row r="3" spans="1:19" s="558" customFormat="1" ht="15" customHeight="1" thickBot="1">
      <c r="A3" s="786"/>
      <c r="B3" s="790"/>
      <c r="C3" s="791"/>
      <c r="D3" s="795"/>
      <c r="E3" s="556" t="s">
        <v>176</v>
      </c>
      <c r="F3" s="556" t="s">
        <v>177</v>
      </c>
      <c r="G3" s="556" t="s">
        <v>151</v>
      </c>
      <c r="H3" s="556" t="s">
        <v>370</v>
      </c>
      <c r="I3" s="556" t="s">
        <v>371</v>
      </c>
      <c r="J3" s="556" t="s">
        <v>152</v>
      </c>
      <c r="K3" s="556" t="s">
        <v>69</v>
      </c>
      <c r="L3" s="556" t="s">
        <v>347</v>
      </c>
      <c r="M3" s="556" t="s">
        <v>485</v>
      </c>
      <c r="N3" s="800" t="s">
        <v>498</v>
      </c>
      <c r="O3" s="801"/>
      <c r="P3" s="802"/>
      <c r="Q3" s="557"/>
      <c r="R3" s="557"/>
      <c r="S3" s="557"/>
    </row>
    <row r="4" spans="1:19" s="555" customFormat="1" ht="33" customHeight="1" thickBot="1">
      <c r="A4" s="787"/>
      <c r="B4" s="792"/>
      <c r="C4" s="793"/>
      <c r="D4" s="796"/>
      <c r="E4" s="559" t="s">
        <v>372</v>
      </c>
      <c r="F4" s="559" t="s">
        <v>372</v>
      </c>
      <c r="G4" s="559" t="s">
        <v>372</v>
      </c>
      <c r="H4" s="559" t="s">
        <v>372</v>
      </c>
      <c r="I4" s="559" t="s">
        <v>372</v>
      </c>
      <c r="J4" s="559" t="s">
        <v>372</v>
      </c>
      <c r="K4" s="559" t="s">
        <v>372</v>
      </c>
      <c r="L4" s="559" t="s">
        <v>372</v>
      </c>
      <c r="M4" s="559" t="s">
        <v>372</v>
      </c>
      <c r="N4" s="560" t="s">
        <v>328</v>
      </c>
      <c r="O4" s="560" t="s">
        <v>327</v>
      </c>
      <c r="P4" s="560" t="s">
        <v>329</v>
      </c>
      <c r="Q4" s="554"/>
      <c r="R4" s="554"/>
      <c r="S4" s="554"/>
    </row>
    <row r="5" spans="1:19" s="563" customFormat="1" ht="10.5" customHeight="1">
      <c r="A5" s="764" t="s">
        <v>31</v>
      </c>
      <c r="B5" s="803" t="s">
        <v>89</v>
      </c>
      <c r="C5" s="804"/>
      <c r="D5" s="561" t="s">
        <v>188</v>
      </c>
      <c r="E5" s="586">
        <v>150000</v>
      </c>
      <c r="F5" s="586">
        <v>170000</v>
      </c>
      <c r="G5" s="586">
        <v>175000</v>
      </c>
      <c r="H5" s="586">
        <v>125000</v>
      </c>
      <c r="I5" s="586">
        <v>150000</v>
      </c>
      <c r="J5" s="586">
        <v>100000</v>
      </c>
      <c r="K5" s="586">
        <v>100000</v>
      </c>
      <c r="L5" s="586">
        <v>100000</v>
      </c>
      <c r="M5" s="586">
        <v>100000</v>
      </c>
      <c r="N5" s="586">
        <v>0</v>
      </c>
      <c r="O5" s="586">
        <v>0</v>
      </c>
      <c r="P5" s="587">
        <f>N5-O5</f>
        <v>0</v>
      </c>
      <c r="Q5" s="562"/>
      <c r="R5" s="562"/>
      <c r="S5" s="562"/>
    </row>
    <row r="6" spans="1:19" s="563" customFormat="1" ht="10.5" customHeight="1" thickBot="1">
      <c r="A6" s="765"/>
      <c r="B6" s="805"/>
      <c r="C6" s="806"/>
      <c r="D6" s="564" t="s">
        <v>158</v>
      </c>
      <c r="E6" s="588">
        <v>0</v>
      </c>
      <c r="F6" s="588">
        <v>0</v>
      </c>
      <c r="G6" s="588">
        <v>0</v>
      </c>
      <c r="H6" s="588">
        <v>0</v>
      </c>
      <c r="I6" s="588">
        <v>0</v>
      </c>
      <c r="J6" s="588">
        <v>0</v>
      </c>
      <c r="K6" s="588">
        <v>0</v>
      </c>
      <c r="L6" s="588">
        <v>0</v>
      </c>
      <c r="M6" s="588"/>
      <c r="N6" s="588">
        <v>0</v>
      </c>
      <c r="O6" s="588">
        <v>0</v>
      </c>
      <c r="P6" s="589">
        <f>N6-O6</f>
        <v>0</v>
      </c>
      <c r="Q6" s="562"/>
      <c r="R6" s="562"/>
      <c r="S6" s="562"/>
    </row>
    <row r="7" spans="1:19" s="563" customFormat="1" ht="12" customHeight="1" thickBot="1">
      <c r="A7" s="766"/>
      <c r="B7" s="807"/>
      <c r="C7" s="808"/>
      <c r="D7" s="565" t="s">
        <v>197</v>
      </c>
      <c r="E7" s="590">
        <f aca="true" t="shared" si="0" ref="E7:P7">SUM(E5:E6)</f>
        <v>150000</v>
      </c>
      <c r="F7" s="590">
        <f t="shared" si="0"/>
        <v>170000</v>
      </c>
      <c r="G7" s="590">
        <f t="shared" si="0"/>
        <v>175000</v>
      </c>
      <c r="H7" s="590">
        <f t="shared" si="0"/>
        <v>125000</v>
      </c>
      <c r="I7" s="590">
        <f t="shared" si="0"/>
        <v>150000</v>
      </c>
      <c r="J7" s="590">
        <f>SUM(J5:J6)</f>
        <v>100000</v>
      </c>
      <c r="K7" s="590">
        <f>SUM(K5:K6)</f>
        <v>100000</v>
      </c>
      <c r="L7" s="590">
        <f>SUM(L5:L6)</f>
        <v>100000</v>
      </c>
      <c r="M7" s="590">
        <f>SUM(M5:M6)</f>
        <v>100000</v>
      </c>
      <c r="N7" s="590">
        <f t="shared" si="0"/>
        <v>0</v>
      </c>
      <c r="O7" s="590">
        <f t="shared" si="0"/>
        <v>0</v>
      </c>
      <c r="P7" s="591">
        <f t="shared" si="0"/>
        <v>0</v>
      </c>
      <c r="Q7" s="562"/>
      <c r="R7" s="562"/>
      <c r="S7" s="562"/>
    </row>
    <row r="8" spans="1:19" s="563" customFormat="1" ht="10.5" customHeight="1">
      <c r="A8" s="809" t="s">
        <v>90</v>
      </c>
      <c r="B8" s="803" t="s">
        <v>495</v>
      </c>
      <c r="C8" s="804"/>
      <c r="D8" s="561" t="s">
        <v>188</v>
      </c>
      <c r="E8" s="586">
        <v>7310000</v>
      </c>
      <c r="F8" s="586">
        <v>8000000</v>
      </c>
      <c r="G8" s="586">
        <v>10068000</v>
      </c>
      <c r="H8" s="586">
        <v>9550000</v>
      </c>
      <c r="I8" s="586">
        <v>7450000</v>
      </c>
      <c r="J8" s="586">
        <v>11000000</v>
      </c>
      <c r="K8" s="586">
        <v>10600000</v>
      </c>
      <c r="L8" s="586">
        <v>11950000</v>
      </c>
      <c r="M8" s="586">
        <v>14280000</v>
      </c>
      <c r="N8" s="586">
        <v>0</v>
      </c>
      <c r="O8" s="586">
        <v>0</v>
      </c>
      <c r="P8" s="587">
        <f>N8-O8</f>
        <v>0</v>
      </c>
      <c r="Q8" s="562"/>
      <c r="R8" s="562"/>
      <c r="S8" s="562"/>
    </row>
    <row r="9" spans="1:19" s="563" customFormat="1" ht="10.5" customHeight="1" thickBot="1">
      <c r="A9" s="810"/>
      <c r="B9" s="805"/>
      <c r="C9" s="806"/>
      <c r="D9" s="564" t="s">
        <v>158</v>
      </c>
      <c r="E9" s="588">
        <v>3930000</v>
      </c>
      <c r="F9" s="588">
        <v>0</v>
      </c>
      <c r="G9" s="588">
        <v>1000000</v>
      </c>
      <c r="H9" s="588">
        <v>4090000</v>
      </c>
      <c r="I9" s="588">
        <v>4000000</v>
      </c>
      <c r="J9" s="588">
        <v>0</v>
      </c>
      <c r="K9" s="588">
        <v>500000</v>
      </c>
      <c r="L9" s="588">
        <v>0</v>
      </c>
      <c r="M9" s="588"/>
      <c r="N9" s="588">
        <v>0</v>
      </c>
      <c r="O9" s="588">
        <v>0</v>
      </c>
      <c r="P9" s="589">
        <f>N9-O9</f>
        <v>0</v>
      </c>
      <c r="Q9" s="562"/>
      <c r="R9" s="562"/>
      <c r="S9" s="562"/>
    </row>
    <row r="10" spans="1:19" s="563" customFormat="1" ht="12" customHeight="1" thickBot="1">
      <c r="A10" s="811"/>
      <c r="B10" s="807"/>
      <c r="C10" s="808"/>
      <c r="D10" s="566" t="s">
        <v>197</v>
      </c>
      <c r="E10" s="590">
        <f aca="true" t="shared" si="1" ref="E10:P10">SUM(E8:E9)</f>
        <v>11240000</v>
      </c>
      <c r="F10" s="590">
        <f t="shared" si="1"/>
        <v>8000000</v>
      </c>
      <c r="G10" s="590">
        <f t="shared" si="1"/>
        <v>11068000</v>
      </c>
      <c r="H10" s="590">
        <f t="shared" si="1"/>
        <v>13640000</v>
      </c>
      <c r="I10" s="590">
        <f t="shared" si="1"/>
        <v>11450000</v>
      </c>
      <c r="J10" s="590">
        <f>SUM(J8:J9)</f>
        <v>11000000</v>
      </c>
      <c r="K10" s="590">
        <f>SUM(K8:K9)</f>
        <v>11100000</v>
      </c>
      <c r="L10" s="590">
        <f>SUM(L8:L9)</f>
        <v>11950000</v>
      </c>
      <c r="M10" s="590">
        <f>SUM(M8:M9)</f>
        <v>14280000</v>
      </c>
      <c r="N10" s="590">
        <f t="shared" si="1"/>
        <v>0</v>
      </c>
      <c r="O10" s="590">
        <f t="shared" si="1"/>
        <v>0</v>
      </c>
      <c r="P10" s="591">
        <f t="shared" si="1"/>
        <v>0</v>
      </c>
      <c r="Q10" s="562"/>
      <c r="R10" s="562"/>
      <c r="S10" s="562"/>
    </row>
    <row r="11" spans="1:19" s="563" customFormat="1" ht="10.5" customHeight="1">
      <c r="A11" s="809" t="s">
        <v>92</v>
      </c>
      <c r="B11" s="803" t="s">
        <v>401</v>
      </c>
      <c r="C11" s="804"/>
      <c r="D11" s="561" t="s">
        <v>188</v>
      </c>
      <c r="E11" s="586">
        <v>700000</v>
      </c>
      <c r="F11" s="586">
        <v>790000</v>
      </c>
      <c r="G11" s="586">
        <v>820000</v>
      </c>
      <c r="H11" s="586">
        <v>600000</v>
      </c>
      <c r="I11" s="586">
        <v>2000000</v>
      </c>
      <c r="J11" s="586">
        <v>300000</v>
      </c>
      <c r="K11" s="586">
        <v>300000</v>
      </c>
      <c r="L11" s="586">
        <v>100000</v>
      </c>
      <c r="M11" s="586">
        <v>100000</v>
      </c>
      <c r="N11" s="586">
        <v>0</v>
      </c>
      <c r="O11" s="586">
        <v>0</v>
      </c>
      <c r="P11" s="587">
        <f>N11-O11</f>
        <v>0</v>
      </c>
      <c r="Q11" s="562"/>
      <c r="R11" s="562"/>
      <c r="S11" s="562"/>
    </row>
    <row r="12" spans="1:19" s="563" customFormat="1" ht="10.5" customHeight="1" thickBot="1">
      <c r="A12" s="810"/>
      <c r="B12" s="805"/>
      <c r="C12" s="806"/>
      <c r="D12" s="564" t="s">
        <v>158</v>
      </c>
      <c r="E12" s="588">
        <v>0</v>
      </c>
      <c r="F12" s="588">
        <v>0</v>
      </c>
      <c r="G12" s="588">
        <v>0</v>
      </c>
      <c r="H12" s="588">
        <v>0</v>
      </c>
      <c r="I12" s="588">
        <v>0</v>
      </c>
      <c r="J12" s="588">
        <v>0</v>
      </c>
      <c r="K12" s="588">
        <v>0</v>
      </c>
      <c r="L12" s="588">
        <v>0</v>
      </c>
      <c r="M12" s="588"/>
      <c r="N12" s="588">
        <v>0</v>
      </c>
      <c r="O12" s="588">
        <v>0</v>
      </c>
      <c r="P12" s="589">
        <f>N12-O12</f>
        <v>0</v>
      </c>
      <c r="Q12" s="562"/>
      <c r="R12" s="562"/>
      <c r="S12" s="562"/>
    </row>
    <row r="13" spans="1:19" s="563" customFormat="1" ht="12" customHeight="1" thickBot="1">
      <c r="A13" s="811"/>
      <c r="B13" s="807"/>
      <c r="C13" s="808"/>
      <c r="D13" s="565" t="s">
        <v>197</v>
      </c>
      <c r="E13" s="590">
        <f aca="true" t="shared" si="2" ref="E13:P13">SUM(E11:E12)</f>
        <v>700000</v>
      </c>
      <c r="F13" s="590">
        <f t="shared" si="2"/>
        <v>790000</v>
      </c>
      <c r="G13" s="590">
        <f t="shared" si="2"/>
        <v>820000</v>
      </c>
      <c r="H13" s="590">
        <f t="shared" si="2"/>
        <v>600000</v>
      </c>
      <c r="I13" s="590">
        <f t="shared" si="2"/>
        <v>2000000</v>
      </c>
      <c r="J13" s="590">
        <f>SUM(J11:J12)</f>
        <v>300000</v>
      </c>
      <c r="K13" s="590">
        <f>SUM(K11:K12)</f>
        <v>300000</v>
      </c>
      <c r="L13" s="590">
        <f>SUM(L11:L12)</f>
        <v>100000</v>
      </c>
      <c r="M13" s="590">
        <f>SUM(M11:M12)</f>
        <v>100000</v>
      </c>
      <c r="N13" s="590">
        <f t="shared" si="2"/>
        <v>0</v>
      </c>
      <c r="O13" s="590">
        <f t="shared" si="2"/>
        <v>0</v>
      </c>
      <c r="P13" s="591">
        <f t="shared" si="2"/>
        <v>0</v>
      </c>
      <c r="Q13" s="562"/>
      <c r="R13" s="562"/>
      <c r="S13" s="562"/>
    </row>
    <row r="14" spans="1:19" s="563" customFormat="1" ht="10.5" customHeight="1">
      <c r="A14" s="809" t="s">
        <v>52</v>
      </c>
      <c r="B14" s="803" t="s">
        <v>438</v>
      </c>
      <c r="C14" s="804"/>
      <c r="D14" s="561" t="s">
        <v>188</v>
      </c>
      <c r="E14" s="586">
        <v>600000</v>
      </c>
      <c r="F14" s="586">
        <v>980000</v>
      </c>
      <c r="G14" s="586">
        <v>1400000</v>
      </c>
      <c r="H14" s="586">
        <v>900000</v>
      </c>
      <c r="I14" s="586">
        <v>900000</v>
      </c>
      <c r="J14" s="586">
        <v>900000</v>
      </c>
      <c r="K14" s="586">
        <v>1000000</v>
      </c>
      <c r="L14" s="586">
        <v>1000000</v>
      </c>
      <c r="M14" s="586">
        <v>1500000</v>
      </c>
      <c r="N14" s="586">
        <v>0</v>
      </c>
      <c r="O14" s="586">
        <v>0</v>
      </c>
      <c r="P14" s="587">
        <f>N14-O14</f>
        <v>0</v>
      </c>
      <c r="Q14" s="562"/>
      <c r="R14" s="562"/>
      <c r="S14" s="562"/>
    </row>
    <row r="15" spans="1:19" s="563" customFormat="1" ht="10.5" customHeight="1" thickBot="1">
      <c r="A15" s="810"/>
      <c r="B15" s="805"/>
      <c r="C15" s="806"/>
      <c r="D15" s="564" t="s">
        <v>158</v>
      </c>
      <c r="E15" s="588">
        <v>0</v>
      </c>
      <c r="F15" s="588">
        <v>0</v>
      </c>
      <c r="G15" s="588">
        <v>261000</v>
      </c>
      <c r="H15" s="588">
        <v>0</v>
      </c>
      <c r="I15" s="588">
        <v>0</v>
      </c>
      <c r="J15" s="588">
        <v>0</v>
      </c>
      <c r="K15" s="588">
        <v>0</v>
      </c>
      <c r="L15" s="588">
        <v>0</v>
      </c>
      <c r="M15" s="588"/>
      <c r="N15" s="588">
        <v>0</v>
      </c>
      <c r="O15" s="588">
        <v>0</v>
      </c>
      <c r="P15" s="589">
        <f>N15-O15</f>
        <v>0</v>
      </c>
      <c r="Q15" s="562"/>
      <c r="R15" s="562"/>
      <c r="S15" s="562"/>
    </row>
    <row r="16" spans="1:19" s="563" customFormat="1" ht="12" customHeight="1" thickBot="1">
      <c r="A16" s="811"/>
      <c r="B16" s="807"/>
      <c r="C16" s="808"/>
      <c r="D16" s="565" t="s">
        <v>197</v>
      </c>
      <c r="E16" s="590">
        <f aca="true" t="shared" si="3" ref="E16:P16">SUM(E14:E15)</f>
        <v>600000</v>
      </c>
      <c r="F16" s="590">
        <f t="shared" si="3"/>
        <v>980000</v>
      </c>
      <c r="G16" s="590">
        <f t="shared" si="3"/>
        <v>1661000</v>
      </c>
      <c r="H16" s="590">
        <f t="shared" si="3"/>
        <v>900000</v>
      </c>
      <c r="I16" s="590">
        <f t="shared" si="3"/>
        <v>900000</v>
      </c>
      <c r="J16" s="590">
        <f>SUM(J14:J15)</f>
        <v>900000</v>
      </c>
      <c r="K16" s="590">
        <f>SUM(K14:K15)</f>
        <v>1000000</v>
      </c>
      <c r="L16" s="590">
        <f>SUM(L14:L15)</f>
        <v>1000000</v>
      </c>
      <c r="M16" s="590">
        <f>SUM(M14:M15)</f>
        <v>1500000</v>
      </c>
      <c r="N16" s="590">
        <f t="shared" si="3"/>
        <v>0</v>
      </c>
      <c r="O16" s="590">
        <f t="shared" si="3"/>
        <v>0</v>
      </c>
      <c r="P16" s="591">
        <f t="shared" si="3"/>
        <v>0</v>
      </c>
      <c r="Q16" s="562"/>
      <c r="R16" s="562"/>
      <c r="S16" s="562"/>
    </row>
    <row r="17" spans="1:19" s="563" customFormat="1" ht="10.5" customHeight="1">
      <c r="A17" s="764" t="s">
        <v>31</v>
      </c>
      <c r="B17" s="812" t="s">
        <v>481</v>
      </c>
      <c r="C17" s="815" t="s">
        <v>460</v>
      </c>
      <c r="D17" s="567" t="s">
        <v>188</v>
      </c>
      <c r="E17" s="586">
        <v>500000</v>
      </c>
      <c r="F17" s="586">
        <v>623000</v>
      </c>
      <c r="G17" s="586">
        <v>750000</v>
      </c>
      <c r="H17" s="586">
        <v>340000</v>
      </c>
      <c r="I17" s="586">
        <v>310000</v>
      </c>
      <c r="J17" s="586">
        <v>0</v>
      </c>
      <c r="K17" s="586">
        <v>0</v>
      </c>
      <c r="L17" s="586">
        <v>500000</v>
      </c>
      <c r="M17" s="586">
        <v>1300000</v>
      </c>
      <c r="N17" s="586">
        <v>0</v>
      </c>
      <c r="O17" s="586">
        <v>0</v>
      </c>
      <c r="P17" s="587">
        <f>N17-O17</f>
        <v>0</v>
      </c>
      <c r="Q17" s="562"/>
      <c r="R17" s="562"/>
      <c r="S17" s="562"/>
    </row>
    <row r="18" spans="1:19" s="563" customFormat="1" ht="10.5" customHeight="1" thickBot="1">
      <c r="A18" s="765"/>
      <c r="B18" s="813"/>
      <c r="C18" s="816"/>
      <c r="D18" s="568" t="s">
        <v>158</v>
      </c>
      <c r="E18" s="592">
        <v>770000</v>
      </c>
      <c r="F18" s="592">
        <v>1947000</v>
      </c>
      <c r="G18" s="592">
        <v>1756000</v>
      </c>
      <c r="H18" s="592">
        <v>1060000</v>
      </c>
      <c r="I18" s="592">
        <v>1790000</v>
      </c>
      <c r="J18" s="592">
        <v>0</v>
      </c>
      <c r="K18" s="592">
        <v>0</v>
      </c>
      <c r="L18" s="592">
        <v>2850000</v>
      </c>
      <c r="M18" s="592">
        <v>1520000</v>
      </c>
      <c r="N18" s="592">
        <v>0</v>
      </c>
      <c r="O18" s="592">
        <v>0</v>
      </c>
      <c r="P18" s="593">
        <f>N18-O18</f>
        <v>0</v>
      </c>
      <c r="Q18" s="562"/>
      <c r="R18" s="562"/>
      <c r="S18" s="562"/>
    </row>
    <row r="19" spans="1:19" s="563" customFormat="1" ht="12" customHeight="1" thickBot="1">
      <c r="A19" s="765"/>
      <c r="B19" s="813"/>
      <c r="C19" s="817"/>
      <c r="D19" s="569" t="s">
        <v>197</v>
      </c>
      <c r="E19" s="594">
        <f aca="true" t="shared" si="4" ref="E19:P19">SUM(E17:E18)</f>
        <v>1270000</v>
      </c>
      <c r="F19" s="594">
        <f t="shared" si="4"/>
        <v>2570000</v>
      </c>
      <c r="G19" s="594">
        <f t="shared" si="4"/>
        <v>2506000</v>
      </c>
      <c r="H19" s="594">
        <f t="shared" si="4"/>
        <v>1400000</v>
      </c>
      <c r="I19" s="594">
        <f t="shared" si="4"/>
        <v>2100000</v>
      </c>
      <c r="J19" s="594">
        <f>SUM(J17:J18)</f>
        <v>0</v>
      </c>
      <c r="K19" s="594">
        <f>SUM(K17:K18)</f>
        <v>0</v>
      </c>
      <c r="L19" s="594">
        <f>SUM(L17:L18)</f>
        <v>3350000</v>
      </c>
      <c r="M19" s="594">
        <f>SUM(M17:M18)</f>
        <v>2820000</v>
      </c>
      <c r="N19" s="594">
        <f t="shared" si="4"/>
        <v>0</v>
      </c>
      <c r="O19" s="594">
        <f t="shared" si="4"/>
        <v>0</v>
      </c>
      <c r="P19" s="595">
        <f t="shared" si="4"/>
        <v>0</v>
      </c>
      <c r="Q19" s="562"/>
      <c r="R19" s="562"/>
      <c r="S19" s="562"/>
    </row>
    <row r="20" spans="1:19" s="563" customFormat="1" ht="10.5" customHeight="1">
      <c r="A20" s="765"/>
      <c r="B20" s="813"/>
      <c r="C20" s="815" t="s">
        <v>461</v>
      </c>
      <c r="D20" s="567" t="s">
        <v>188</v>
      </c>
      <c r="E20" s="586">
        <v>400000</v>
      </c>
      <c r="F20" s="586">
        <v>650000</v>
      </c>
      <c r="G20" s="586">
        <v>600000</v>
      </c>
      <c r="H20" s="586">
        <v>500000</v>
      </c>
      <c r="I20" s="586">
        <v>350000</v>
      </c>
      <c r="J20" s="586">
        <v>0</v>
      </c>
      <c r="K20" s="586">
        <v>0</v>
      </c>
      <c r="L20" s="586">
        <v>200000</v>
      </c>
      <c r="M20" s="586">
        <v>700000</v>
      </c>
      <c r="N20" s="586">
        <v>0</v>
      </c>
      <c r="O20" s="586">
        <v>0</v>
      </c>
      <c r="P20" s="587">
        <f>N20-O20</f>
        <v>0</v>
      </c>
      <c r="Q20" s="562"/>
      <c r="R20" s="562"/>
      <c r="S20" s="562"/>
    </row>
    <row r="21" spans="1:19" s="563" customFormat="1" ht="10.5" customHeight="1" thickBot="1">
      <c r="A21" s="765"/>
      <c r="B21" s="813"/>
      <c r="C21" s="816"/>
      <c r="D21" s="564" t="s">
        <v>158</v>
      </c>
      <c r="E21" s="588">
        <v>150000</v>
      </c>
      <c r="F21" s="588">
        <v>1400000</v>
      </c>
      <c r="G21" s="588">
        <v>450000</v>
      </c>
      <c r="H21" s="588">
        <v>0</v>
      </c>
      <c r="I21" s="588">
        <v>200000</v>
      </c>
      <c r="J21" s="588">
        <v>0</v>
      </c>
      <c r="K21" s="588">
        <v>0</v>
      </c>
      <c r="L21" s="588">
        <v>300000</v>
      </c>
      <c r="M21" s="588">
        <v>500000</v>
      </c>
      <c r="N21" s="588">
        <v>0</v>
      </c>
      <c r="O21" s="588">
        <v>0</v>
      </c>
      <c r="P21" s="593">
        <f>N21-O21</f>
        <v>0</v>
      </c>
      <c r="Q21" s="562"/>
      <c r="R21" s="562"/>
      <c r="S21" s="562"/>
    </row>
    <row r="22" spans="1:19" s="563" customFormat="1" ht="12" customHeight="1" thickBot="1">
      <c r="A22" s="765"/>
      <c r="B22" s="813"/>
      <c r="C22" s="817"/>
      <c r="D22" s="569" t="s">
        <v>197</v>
      </c>
      <c r="E22" s="594">
        <f aca="true" t="shared" si="5" ref="E22:P22">SUM(E20:E21)</f>
        <v>550000</v>
      </c>
      <c r="F22" s="594">
        <f t="shared" si="5"/>
        <v>2050000</v>
      </c>
      <c r="G22" s="594">
        <f t="shared" si="5"/>
        <v>1050000</v>
      </c>
      <c r="H22" s="594">
        <f t="shared" si="5"/>
        <v>500000</v>
      </c>
      <c r="I22" s="594">
        <f t="shared" si="5"/>
        <v>550000</v>
      </c>
      <c r="J22" s="594">
        <f>SUM(J20:J21)</f>
        <v>0</v>
      </c>
      <c r="K22" s="594">
        <f>SUM(K20:K21)</f>
        <v>0</v>
      </c>
      <c r="L22" s="594">
        <f>SUM(L20:L21)</f>
        <v>500000</v>
      </c>
      <c r="M22" s="594">
        <f>SUM(M20:M21)</f>
        <v>1200000</v>
      </c>
      <c r="N22" s="594">
        <f t="shared" si="5"/>
        <v>0</v>
      </c>
      <c r="O22" s="594">
        <f t="shared" si="5"/>
        <v>0</v>
      </c>
      <c r="P22" s="595">
        <f t="shared" si="5"/>
        <v>0</v>
      </c>
      <c r="Q22" s="562"/>
      <c r="R22" s="562"/>
      <c r="S22" s="562"/>
    </row>
    <row r="23" spans="1:19" s="563" customFormat="1" ht="10.5" customHeight="1">
      <c r="A23" s="765"/>
      <c r="B23" s="813"/>
      <c r="C23" s="815" t="s">
        <v>97</v>
      </c>
      <c r="D23" s="567" t="s">
        <v>188</v>
      </c>
      <c r="E23" s="586">
        <v>500000</v>
      </c>
      <c r="F23" s="586">
        <v>927000</v>
      </c>
      <c r="G23" s="586">
        <v>820000</v>
      </c>
      <c r="H23" s="586">
        <v>825000</v>
      </c>
      <c r="I23" s="586">
        <v>850000</v>
      </c>
      <c r="J23" s="586">
        <v>0</v>
      </c>
      <c r="K23" s="586">
        <v>0</v>
      </c>
      <c r="L23" s="586">
        <v>1000000</v>
      </c>
      <c r="M23" s="586">
        <v>2500000</v>
      </c>
      <c r="N23" s="586">
        <v>0</v>
      </c>
      <c r="O23" s="586">
        <v>0</v>
      </c>
      <c r="P23" s="587">
        <f>N23-O23</f>
        <v>0</v>
      </c>
      <c r="Q23" s="562"/>
      <c r="R23" s="562"/>
      <c r="S23" s="562"/>
    </row>
    <row r="24" spans="1:19" s="563" customFormat="1" ht="10.5" customHeight="1" thickBot="1">
      <c r="A24" s="765"/>
      <c r="B24" s="813"/>
      <c r="C24" s="816"/>
      <c r="D24" s="564" t="s">
        <v>158</v>
      </c>
      <c r="E24" s="588">
        <v>0</v>
      </c>
      <c r="F24" s="588">
        <v>0</v>
      </c>
      <c r="G24" s="588">
        <v>0</v>
      </c>
      <c r="H24" s="588">
        <v>0</v>
      </c>
      <c r="I24" s="588">
        <v>0</v>
      </c>
      <c r="J24" s="588">
        <v>0</v>
      </c>
      <c r="K24" s="588">
        <v>0</v>
      </c>
      <c r="L24" s="588">
        <v>0</v>
      </c>
      <c r="M24" s="588"/>
      <c r="N24" s="588">
        <v>0</v>
      </c>
      <c r="O24" s="588">
        <v>0</v>
      </c>
      <c r="P24" s="593">
        <f>N24-O24</f>
        <v>0</v>
      </c>
      <c r="Q24" s="562"/>
      <c r="R24" s="562"/>
      <c r="S24" s="562"/>
    </row>
    <row r="25" spans="1:19" s="563" customFormat="1" ht="12" customHeight="1" thickBot="1">
      <c r="A25" s="765"/>
      <c r="B25" s="813"/>
      <c r="C25" s="817"/>
      <c r="D25" s="569" t="s">
        <v>197</v>
      </c>
      <c r="E25" s="594">
        <f aca="true" t="shared" si="6" ref="E25:P25">SUM(E23:E24)</f>
        <v>500000</v>
      </c>
      <c r="F25" s="594">
        <f t="shared" si="6"/>
        <v>927000</v>
      </c>
      <c r="G25" s="594">
        <f t="shared" si="6"/>
        <v>820000</v>
      </c>
      <c r="H25" s="594">
        <f t="shared" si="6"/>
        <v>825000</v>
      </c>
      <c r="I25" s="594">
        <f t="shared" si="6"/>
        <v>850000</v>
      </c>
      <c r="J25" s="594">
        <f>SUM(J23:J24)</f>
        <v>0</v>
      </c>
      <c r="K25" s="594">
        <f>SUM(K23:K24)</f>
        <v>0</v>
      </c>
      <c r="L25" s="594">
        <f>SUM(L23:L24)</f>
        <v>1000000</v>
      </c>
      <c r="M25" s="594">
        <f>SUM(M23:M24)</f>
        <v>2500000</v>
      </c>
      <c r="N25" s="594">
        <f t="shared" si="6"/>
        <v>0</v>
      </c>
      <c r="O25" s="594">
        <f t="shared" si="6"/>
        <v>0</v>
      </c>
      <c r="P25" s="595">
        <f t="shared" si="6"/>
        <v>0</v>
      </c>
      <c r="Q25" s="562"/>
      <c r="R25" s="562"/>
      <c r="S25" s="562"/>
    </row>
    <row r="26" spans="1:19" s="563" customFormat="1" ht="10.5" customHeight="1">
      <c r="A26" s="765"/>
      <c r="B26" s="813"/>
      <c r="C26" s="812" t="s">
        <v>197</v>
      </c>
      <c r="D26" s="570" t="s">
        <v>188</v>
      </c>
      <c r="E26" s="596">
        <f aca="true" t="shared" si="7" ref="E26:I27">E17+E20+E23</f>
        <v>1400000</v>
      </c>
      <c r="F26" s="596">
        <f t="shared" si="7"/>
        <v>2200000</v>
      </c>
      <c r="G26" s="596">
        <f t="shared" si="7"/>
        <v>2170000</v>
      </c>
      <c r="H26" s="596">
        <f t="shared" si="7"/>
        <v>1665000</v>
      </c>
      <c r="I26" s="596">
        <f t="shared" si="7"/>
        <v>1510000</v>
      </c>
      <c r="J26" s="596">
        <v>700000</v>
      </c>
      <c r="K26" s="596">
        <v>2000000</v>
      </c>
      <c r="L26" s="596">
        <f>L17+L20+L23</f>
        <v>1700000</v>
      </c>
      <c r="M26" s="596">
        <f>M17+M20+M23</f>
        <v>4500000</v>
      </c>
      <c r="N26" s="596">
        <v>0</v>
      </c>
      <c r="O26" s="596">
        <v>0</v>
      </c>
      <c r="P26" s="597">
        <f>N26-O26</f>
        <v>0</v>
      </c>
      <c r="Q26" s="562"/>
      <c r="R26" s="562"/>
      <c r="S26" s="562"/>
    </row>
    <row r="27" spans="1:19" s="563" customFormat="1" ht="10.5" customHeight="1" thickBot="1">
      <c r="A27" s="765"/>
      <c r="B27" s="813"/>
      <c r="C27" s="813"/>
      <c r="D27" s="571" t="s">
        <v>158</v>
      </c>
      <c r="E27" s="598">
        <f t="shared" si="7"/>
        <v>920000</v>
      </c>
      <c r="F27" s="598">
        <f t="shared" si="7"/>
        <v>3347000</v>
      </c>
      <c r="G27" s="598">
        <f t="shared" si="7"/>
        <v>2206000</v>
      </c>
      <c r="H27" s="598">
        <f t="shared" si="7"/>
        <v>1060000</v>
      </c>
      <c r="I27" s="598">
        <f t="shared" si="7"/>
        <v>1990000</v>
      </c>
      <c r="J27" s="598">
        <v>3000000</v>
      </c>
      <c r="K27" s="598">
        <v>2500000</v>
      </c>
      <c r="L27" s="598">
        <f>L18+L21+L24</f>
        <v>3150000</v>
      </c>
      <c r="M27" s="598">
        <f>M18+M21+M24</f>
        <v>2020000</v>
      </c>
      <c r="N27" s="598">
        <f>N18+N21+N24</f>
        <v>0</v>
      </c>
      <c r="O27" s="598">
        <v>0</v>
      </c>
      <c r="P27" s="599">
        <f>N27-O27</f>
        <v>0</v>
      </c>
      <c r="Q27" s="562"/>
      <c r="R27" s="562"/>
      <c r="S27" s="562"/>
    </row>
    <row r="28" spans="1:19" s="563" customFormat="1" ht="12" customHeight="1" thickBot="1">
      <c r="A28" s="766"/>
      <c r="B28" s="814"/>
      <c r="C28" s="814"/>
      <c r="D28" s="565" t="s">
        <v>197</v>
      </c>
      <c r="E28" s="590">
        <f aca="true" t="shared" si="8" ref="E28:P28">SUM(E26:E27)</f>
        <v>2320000</v>
      </c>
      <c r="F28" s="590">
        <f t="shared" si="8"/>
        <v>5547000</v>
      </c>
      <c r="G28" s="590">
        <f t="shared" si="8"/>
        <v>4376000</v>
      </c>
      <c r="H28" s="590">
        <f t="shared" si="8"/>
        <v>2725000</v>
      </c>
      <c r="I28" s="590">
        <f t="shared" si="8"/>
        <v>3500000</v>
      </c>
      <c r="J28" s="590">
        <f t="shared" si="8"/>
        <v>3700000</v>
      </c>
      <c r="K28" s="590">
        <f t="shared" si="8"/>
        <v>4500000</v>
      </c>
      <c r="L28" s="590">
        <f>SUM(L26:L27)</f>
        <v>4850000</v>
      </c>
      <c r="M28" s="590">
        <f>SUM(M26:M27)</f>
        <v>6520000</v>
      </c>
      <c r="N28" s="590">
        <f t="shared" si="8"/>
        <v>0</v>
      </c>
      <c r="O28" s="590">
        <f t="shared" si="8"/>
        <v>0</v>
      </c>
      <c r="P28" s="591">
        <f t="shared" si="8"/>
        <v>0</v>
      </c>
      <c r="Q28" s="562"/>
      <c r="R28" s="562"/>
      <c r="S28" s="562"/>
    </row>
    <row r="29" spans="1:19" s="563" customFormat="1" ht="10.5" customHeight="1">
      <c r="A29" s="764" t="s">
        <v>451</v>
      </c>
      <c r="B29" s="767" t="s">
        <v>400</v>
      </c>
      <c r="C29" s="768"/>
      <c r="D29" s="561" t="s">
        <v>188</v>
      </c>
      <c r="E29" s="586">
        <v>0</v>
      </c>
      <c r="F29" s="586">
        <v>200000</v>
      </c>
      <c r="G29" s="586">
        <v>10000</v>
      </c>
      <c r="H29" s="586">
        <v>10000</v>
      </c>
      <c r="I29" s="586">
        <v>0</v>
      </c>
      <c r="J29" s="586">
        <v>0</v>
      </c>
      <c r="K29" s="586">
        <v>0</v>
      </c>
      <c r="L29" s="586">
        <v>0</v>
      </c>
      <c r="M29" s="586"/>
      <c r="N29" s="586">
        <v>0</v>
      </c>
      <c r="O29" s="586">
        <v>0</v>
      </c>
      <c r="P29" s="587">
        <f>N29-O29</f>
        <v>0</v>
      </c>
      <c r="Q29" s="562"/>
      <c r="R29" s="562"/>
      <c r="S29" s="562"/>
    </row>
    <row r="30" spans="1:19" s="563" customFormat="1" ht="10.5" customHeight="1" thickBot="1">
      <c r="A30" s="765"/>
      <c r="B30" s="769"/>
      <c r="C30" s="770"/>
      <c r="D30" s="564" t="s">
        <v>158</v>
      </c>
      <c r="E30" s="588">
        <v>0</v>
      </c>
      <c r="F30" s="588">
        <v>0</v>
      </c>
      <c r="G30" s="588">
        <v>0</v>
      </c>
      <c r="H30" s="588">
        <v>0</v>
      </c>
      <c r="I30" s="588">
        <v>0</v>
      </c>
      <c r="J30" s="588">
        <v>0</v>
      </c>
      <c r="K30" s="588">
        <v>0</v>
      </c>
      <c r="L30" s="588">
        <v>0</v>
      </c>
      <c r="M30" s="588"/>
      <c r="N30" s="588">
        <v>0</v>
      </c>
      <c r="O30" s="588">
        <v>0</v>
      </c>
      <c r="P30" s="589">
        <f>N30-O30</f>
        <v>0</v>
      </c>
      <c r="Q30" s="562"/>
      <c r="R30" s="562"/>
      <c r="S30" s="562"/>
    </row>
    <row r="31" spans="1:19" s="563" customFormat="1" ht="12" customHeight="1" thickBot="1">
      <c r="A31" s="766"/>
      <c r="B31" s="771"/>
      <c r="C31" s="772"/>
      <c r="D31" s="565" t="s">
        <v>197</v>
      </c>
      <c r="E31" s="590">
        <f aca="true" t="shared" si="9" ref="E31:P31">SUM(E29:E30)</f>
        <v>0</v>
      </c>
      <c r="F31" s="590">
        <f t="shared" si="9"/>
        <v>200000</v>
      </c>
      <c r="G31" s="590">
        <f t="shared" si="9"/>
        <v>10000</v>
      </c>
      <c r="H31" s="590">
        <f t="shared" si="9"/>
        <v>10000</v>
      </c>
      <c r="I31" s="590">
        <f t="shared" si="9"/>
        <v>0</v>
      </c>
      <c r="J31" s="590">
        <f>SUM(J29:J30)</f>
        <v>0</v>
      </c>
      <c r="K31" s="590">
        <f>SUM(K29:K30)</f>
        <v>0</v>
      </c>
      <c r="L31" s="590">
        <f>SUM(L29:L30)</f>
        <v>0</v>
      </c>
      <c r="M31" s="590">
        <f>SUM(M29:M30)</f>
        <v>0</v>
      </c>
      <c r="N31" s="590">
        <f t="shared" si="9"/>
        <v>0</v>
      </c>
      <c r="O31" s="590">
        <f t="shared" si="9"/>
        <v>0</v>
      </c>
      <c r="P31" s="591">
        <f t="shared" si="9"/>
        <v>0</v>
      </c>
      <c r="Q31" s="562"/>
      <c r="R31" s="562"/>
      <c r="S31" s="562"/>
    </row>
    <row r="32" spans="1:19" s="574" customFormat="1" ht="12" customHeight="1">
      <c r="A32" s="773" t="s">
        <v>175</v>
      </c>
      <c r="B32" s="774"/>
      <c r="C32" s="775"/>
      <c r="D32" s="572" t="s">
        <v>188</v>
      </c>
      <c r="E32" s="600">
        <f aca="true" t="shared" si="10" ref="E32:P33">E5+E8+E11+E14+E26+E29</f>
        <v>10160000</v>
      </c>
      <c r="F32" s="600">
        <f t="shared" si="10"/>
        <v>12340000</v>
      </c>
      <c r="G32" s="600">
        <f t="shared" si="10"/>
        <v>14643000</v>
      </c>
      <c r="H32" s="600">
        <f t="shared" si="10"/>
        <v>12850000</v>
      </c>
      <c r="I32" s="600">
        <f t="shared" si="10"/>
        <v>12010000</v>
      </c>
      <c r="J32" s="600">
        <f t="shared" si="10"/>
        <v>13000000</v>
      </c>
      <c r="K32" s="600">
        <f t="shared" si="10"/>
        <v>14000000</v>
      </c>
      <c r="L32" s="600">
        <f>L5+L8+L11+L14+L26+L29</f>
        <v>14850000</v>
      </c>
      <c r="M32" s="600">
        <f>M5+M8+M11+M14+M26+M29</f>
        <v>20480000</v>
      </c>
      <c r="N32" s="600">
        <f t="shared" si="10"/>
        <v>0</v>
      </c>
      <c r="O32" s="600">
        <f t="shared" si="10"/>
        <v>0</v>
      </c>
      <c r="P32" s="600">
        <f t="shared" si="10"/>
        <v>0</v>
      </c>
      <c r="Q32" s="573"/>
      <c r="R32" s="573"/>
      <c r="S32" s="573"/>
    </row>
    <row r="33" spans="1:19" s="574" customFormat="1" ht="12" customHeight="1" thickBot="1">
      <c r="A33" s="776"/>
      <c r="B33" s="777"/>
      <c r="C33" s="778"/>
      <c r="D33" s="575" t="s">
        <v>158</v>
      </c>
      <c r="E33" s="601">
        <f t="shared" si="10"/>
        <v>4850000</v>
      </c>
      <c r="F33" s="601">
        <f t="shared" si="10"/>
        <v>3347000</v>
      </c>
      <c r="G33" s="601">
        <f t="shared" si="10"/>
        <v>3467000</v>
      </c>
      <c r="H33" s="601">
        <f t="shared" si="10"/>
        <v>5150000</v>
      </c>
      <c r="I33" s="601">
        <f t="shared" si="10"/>
        <v>5990000</v>
      </c>
      <c r="J33" s="601">
        <f t="shared" si="10"/>
        <v>3000000</v>
      </c>
      <c r="K33" s="601">
        <f t="shared" si="10"/>
        <v>3000000</v>
      </c>
      <c r="L33" s="601">
        <f>L6+L9+L12+L15+L27+L30</f>
        <v>3150000</v>
      </c>
      <c r="M33" s="601">
        <f>M6+M9+M12+M15+M27+M30</f>
        <v>2020000</v>
      </c>
      <c r="N33" s="601">
        <f t="shared" si="10"/>
        <v>0</v>
      </c>
      <c r="O33" s="601">
        <f t="shared" si="10"/>
        <v>0</v>
      </c>
      <c r="P33" s="601">
        <f t="shared" si="10"/>
        <v>0</v>
      </c>
      <c r="Q33" s="573"/>
      <c r="R33" s="573"/>
      <c r="S33" s="573"/>
    </row>
    <row r="34" spans="1:19" s="578" customFormat="1" ht="12" customHeight="1" thickBot="1">
      <c r="A34" s="779"/>
      <c r="B34" s="780"/>
      <c r="C34" s="781"/>
      <c r="D34" s="576" t="s">
        <v>197</v>
      </c>
      <c r="E34" s="602">
        <f aca="true" t="shared" si="11" ref="E34:P34">SUM(E32:E33)</f>
        <v>15010000</v>
      </c>
      <c r="F34" s="602">
        <f t="shared" si="11"/>
        <v>15687000</v>
      </c>
      <c r="G34" s="602">
        <f t="shared" si="11"/>
        <v>18110000</v>
      </c>
      <c r="H34" s="602">
        <f t="shared" si="11"/>
        <v>18000000</v>
      </c>
      <c r="I34" s="602">
        <f t="shared" si="11"/>
        <v>18000000</v>
      </c>
      <c r="J34" s="602">
        <f>SUM(J32:J33)</f>
        <v>16000000</v>
      </c>
      <c r="K34" s="602">
        <f>SUM(K32:K33)</f>
        <v>17000000</v>
      </c>
      <c r="L34" s="602">
        <f>SUM(L32:L33)</f>
        <v>18000000</v>
      </c>
      <c r="M34" s="602">
        <f>SUM(M32:M33)</f>
        <v>22500000</v>
      </c>
      <c r="N34" s="602">
        <f t="shared" si="11"/>
        <v>0</v>
      </c>
      <c r="O34" s="602">
        <f t="shared" si="11"/>
        <v>0</v>
      </c>
      <c r="P34" s="602">
        <f t="shared" si="11"/>
        <v>0</v>
      </c>
      <c r="Q34" s="577"/>
      <c r="R34" s="577"/>
      <c r="S34" s="577"/>
    </row>
    <row r="35" spans="1:19" s="563" customFormat="1" ht="10.5" customHeight="1">
      <c r="A35" s="764" t="s">
        <v>31</v>
      </c>
      <c r="B35" s="803" t="s">
        <v>496</v>
      </c>
      <c r="C35" s="804"/>
      <c r="D35" s="561" t="s">
        <v>188</v>
      </c>
      <c r="E35" s="586">
        <v>0</v>
      </c>
      <c r="F35" s="586">
        <v>0</v>
      </c>
      <c r="G35" s="586">
        <v>0</v>
      </c>
      <c r="H35" s="586">
        <v>0</v>
      </c>
      <c r="I35" s="586">
        <v>0</v>
      </c>
      <c r="J35" s="586">
        <v>0</v>
      </c>
      <c r="K35" s="586">
        <v>400000</v>
      </c>
      <c r="L35" s="586">
        <v>400000</v>
      </c>
      <c r="M35" s="586">
        <v>450000</v>
      </c>
      <c r="N35" s="586">
        <v>0</v>
      </c>
      <c r="O35" s="586">
        <v>0</v>
      </c>
      <c r="P35" s="587">
        <f>N35-O35</f>
        <v>0</v>
      </c>
      <c r="Q35" s="562"/>
      <c r="R35" s="562"/>
      <c r="S35" s="562"/>
    </row>
    <row r="36" spans="1:19" s="563" customFormat="1" ht="10.5" customHeight="1" thickBot="1">
      <c r="A36" s="765"/>
      <c r="B36" s="805"/>
      <c r="C36" s="806"/>
      <c r="D36" s="564" t="s">
        <v>158</v>
      </c>
      <c r="E36" s="588">
        <v>0</v>
      </c>
      <c r="F36" s="588">
        <v>0</v>
      </c>
      <c r="G36" s="588">
        <v>0</v>
      </c>
      <c r="H36" s="588">
        <v>0</v>
      </c>
      <c r="I36" s="588">
        <v>0</v>
      </c>
      <c r="J36" s="588">
        <v>0</v>
      </c>
      <c r="K36" s="588">
        <v>0</v>
      </c>
      <c r="L36" s="588">
        <v>0</v>
      </c>
      <c r="M36" s="588"/>
      <c r="N36" s="588">
        <v>0</v>
      </c>
      <c r="O36" s="588">
        <v>0</v>
      </c>
      <c r="P36" s="589">
        <f>N36-O36</f>
        <v>0</v>
      </c>
      <c r="Q36" s="562"/>
      <c r="R36" s="562"/>
      <c r="S36" s="562"/>
    </row>
    <row r="37" spans="1:19" s="563" customFormat="1" ht="12" customHeight="1" thickBot="1">
      <c r="A37" s="766"/>
      <c r="B37" s="807"/>
      <c r="C37" s="808"/>
      <c r="D37" s="565" t="s">
        <v>197</v>
      </c>
      <c r="E37" s="590">
        <f aca="true" t="shared" si="12" ref="E37:P37">SUM(E35:E36)</f>
        <v>0</v>
      </c>
      <c r="F37" s="590">
        <f t="shared" si="12"/>
        <v>0</v>
      </c>
      <c r="G37" s="590">
        <f t="shared" si="12"/>
        <v>0</v>
      </c>
      <c r="H37" s="590">
        <f t="shared" si="12"/>
        <v>0</v>
      </c>
      <c r="I37" s="590">
        <f t="shared" si="12"/>
        <v>0</v>
      </c>
      <c r="J37" s="590">
        <f>SUM(J35:J36)</f>
        <v>0</v>
      </c>
      <c r="K37" s="590">
        <f>SUM(K35:K36)</f>
        <v>400000</v>
      </c>
      <c r="L37" s="590">
        <f>SUM(L35:L36)</f>
        <v>400000</v>
      </c>
      <c r="M37" s="590">
        <f>SUM(M35:M36)</f>
        <v>450000</v>
      </c>
      <c r="N37" s="590">
        <f t="shared" si="12"/>
        <v>0</v>
      </c>
      <c r="O37" s="590">
        <f t="shared" si="12"/>
        <v>0</v>
      </c>
      <c r="P37" s="591">
        <f t="shared" si="12"/>
        <v>0</v>
      </c>
      <c r="Q37" s="562"/>
      <c r="R37" s="562"/>
      <c r="S37" s="562"/>
    </row>
    <row r="38" spans="1:19" s="574" customFormat="1" ht="12" customHeight="1">
      <c r="A38" s="773" t="s">
        <v>497</v>
      </c>
      <c r="B38" s="774"/>
      <c r="C38" s="775"/>
      <c r="D38" s="572" t="s">
        <v>188</v>
      </c>
      <c r="E38" s="600">
        <f>E35</f>
        <v>0</v>
      </c>
      <c r="F38" s="600">
        <f aca="true" t="shared" si="13" ref="F38:P39">F35</f>
        <v>0</v>
      </c>
      <c r="G38" s="600">
        <f t="shared" si="13"/>
        <v>0</v>
      </c>
      <c r="H38" s="600">
        <f t="shared" si="13"/>
        <v>0</v>
      </c>
      <c r="I38" s="600">
        <f t="shared" si="13"/>
        <v>0</v>
      </c>
      <c r="J38" s="600">
        <f t="shared" si="13"/>
        <v>0</v>
      </c>
      <c r="K38" s="600">
        <f t="shared" si="13"/>
        <v>400000</v>
      </c>
      <c r="L38" s="600">
        <f>L35</f>
        <v>400000</v>
      </c>
      <c r="M38" s="600">
        <f>M35</f>
        <v>450000</v>
      </c>
      <c r="N38" s="600">
        <f t="shared" si="13"/>
        <v>0</v>
      </c>
      <c r="O38" s="600">
        <f t="shared" si="13"/>
        <v>0</v>
      </c>
      <c r="P38" s="600">
        <f t="shared" si="13"/>
        <v>0</v>
      </c>
      <c r="Q38" s="573"/>
      <c r="R38" s="573"/>
      <c r="S38" s="573"/>
    </row>
    <row r="39" spans="1:19" s="574" customFormat="1" ht="12" customHeight="1" thickBot="1">
      <c r="A39" s="776"/>
      <c r="B39" s="777"/>
      <c r="C39" s="778"/>
      <c r="D39" s="575" t="s">
        <v>158</v>
      </c>
      <c r="E39" s="601">
        <f>E36</f>
        <v>0</v>
      </c>
      <c r="F39" s="601">
        <f t="shared" si="13"/>
        <v>0</v>
      </c>
      <c r="G39" s="601">
        <f t="shared" si="13"/>
        <v>0</v>
      </c>
      <c r="H39" s="601">
        <f t="shared" si="13"/>
        <v>0</v>
      </c>
      <c r="I39" s="601">
        <f t="shared" si="13"/>
        <v>0</v>
      </c>
      <c r="J39" s="601">
        <f t="shared" si="13"/>
        <v>0</v>
      </c>
      <c r="K39" s="601">
        <f t="shared" si="13"/>
        <v>0</v>
      </c>
      <c r="L39" s="601">
        <f>L36</f>
        <v>0</v>
      </c>
      <c r="M39" s="601">
        <f>M36</f>
        <v>0</v>
      </c>
      <c r="N39" s="601">
        <f t="shared" si="13"/>
        <v>0</v>
      </c>
      <c r="O39" s="601">
        <f t="shared" si="13"/>
        <v>0</v>
      </c>
      <c r="P39" s="601">
        <f t="shared" si="13"/>
        <v>0</v>
      </c>
      <c r="Q39" s="573"/>
      <c r="R39" s="573"/>
      <c r="S39" s="573"/>
    </row>
    <row r="40" spans="1:19" s="578" customFormat="1" ht="12" customHeight="1" thickBot="1">
      <c r="A40" s="779"/>
      <c r="B40" s="780"/>
      <c r="C40" s="781"/>
      <c r="D40" s="576" t="s">
        <v>197</v>
      </c>
      <c r="E40" s="602">
        <f aca="true" t="shared" si="14" ref="E40:P40">SUM(E38:E39)</f>
        <v>0</v>
      </c>
      <c r="F40" s="602">
        <f t="shared" si="14"/>
        <v>0</v>
      </c>
      <c r="G40" s="602">
        <f t="shared" si="14"/>
        <v>0</v>
      </c>
      <c r="H40" s="602">
        <f t="shared" si="14"/>
        <v>0</v>
      </c>
      <c r="I40" s="602">
        <f t="shared" si="14"/>
        <v>0</v>
      </c>
      <c r="J40" s="602">
        <f t="shared" si="14"/>
        <v>0</v>
      </c>
      <c r="K40" s="602">
        <f t="shared" si="14"/>
        <v>400000</v>
      </c>
      <c r="L40" s="602">
        <f>SUM(L38:L39)</f>
        <v>400000</v>
      </c>
      <c r="M40" s="602">
        <f>SUM(M38:M39)</f>
        <v>450000</v>
      </c>
      <c r="N40" s="602">
        <f t="shared" si="14"/>
        <v>0</v>
      </c>
      <c r="O40" s="602">
        <f t="shared" si="14"/>
        <v>0</v>
      </c>
      <c r="P40" s="602">
        <f t="shared" si="14"/>
        <v>0</v>
      </c>
      <c r="Q40" s="577"/>
      <c r="R40" s="577"/>
      <c r="S40" s="577"/>
    </row>
    <row r="41" spans="1:19" s="563" customFormat="1" ht="10.5" customHeight="1">
      <c r="A41" s="809" t="s">
        <v>93</v>
      </c>
      <c r="B41" s="803" t="s">
        <v>96</v>
      </c>
      <c r="C41" s="804"/>
      <c r="D41" s="561" t="s">
        <v>188</v>
      </c>
      <c r="E41" s="586">
        <v>800000</v>
      </c>
      <c r="F41" s="586">
        <v>700000</v>
      </c>
      <c r="G41" s="586">
        <v>735000</v>
      </c>
      <c r="H41" s="586">
        <v>750000</v>
      </c>
      <c r="I41" s="586">
        <v>500000</v>
      </c>
      <c r="J41" s="586">
        <v>900000</v>
      </c>
      <c r="K41" s="586">
        <v>2500000</v>
      </c>
      <c r="L41" s="586">
        <v>750000</v>
      </c>
      <c r="M41" s="586">
        <v>2000</v>
      </c>
      <c r="N41" s="586">
        <v>0</v>
      </c>
      <c r="O41" s="586">
        <v>0</v>
      </c>
      <c r="P41" s="587">
        <f>N41-O41</f>
        <v>0</v>
      </c>
      <c r="Q41" s="562"/>
      <c r="R41" s="562"/>
      <c r="S41" s="562"/>
    </row>
    <row r="42" spans="1:19" s="563" customFormat="1" ht="10.5" customHeight="1" thickBot="1">
      <c r="A42" s="810"/>
      <c r="B42" s="805"/>
      <c r="C42" s="806"/>
      <c r="D42" s="564" t="s">
        <v>158</v>
      </c>
      <c r="E42" s="588">
        <v>0</v>
      </c>
      <c r="F42" s="588">
        <v>0</v>
      </c>
      <c r="G42" s="588">
        <v>0</v>
      </c>
      <c r="H42" s="588">
        <v>0</v>
      </c>
      <c r="I42" s="588">
        <v>0</v>
      </c>
      <c r="J42" s="588">
        <v>0</v>
      </c>
      <c r="K42" s="588">
        <v>0</v>
      </c>
      <c r="L42" s="588">
        <v>0</v>
      </c>
      <c r="M42" s="588"/>
      <c r="N42" s="588">
        <v>0</v>
      </c>
      <c r="O42" s="588">
        <v>0</v>
      </c>
      <c r="P42" s="589">
        <f>N42-O42</f>
        <v>0</v>
      </c>
      <c r="Q42" s="562"/>
      <c r="R42" s="562"/>
      <c r="S42" s="562"/>
    </row>
    <row r="43" spans="1:19" s="563" customFormat="1" ht="12" customHeight="1" thickBot="1">
      <c r="A43" s="811"/>
      <c r="B43" s="807"/>
      <c r="C43" s="808"/>
      <c r="D43" s="565" t="s">
        <v>197</v>
      </c>
      <c r="E43" s="590">
        <f aca="true" t="shared" si="15" ref="E43:P43">SUM(E41:E42)</f>
        <v>800000</v>
      </c>
      <c r="F43" s="590">
        <f t="shared" si="15"/>
        <v>700000</v>
      </c>
      <c r="G43" s="590">
        <f t="shared" si="15"/>
        <v>735000</v>
      </c>
      <c r="H43" s="590">
        <f t="shared" si="15"/>
        <v>750000</v>
      </c>
      <c r="I43" s="590">
        <f t="shared" si="15"/>
        <v>500000</v>
      </c>
      <c r="J43" s="590">
        <f t="shared" si="15"/>
        <v>900000</v>
      </c>
      <c r="K43" s="590">
        <f t="shared" si="15"/>
        <v>2500000</v>
      </c>
      <c r="L43" s="590">
        <f>SUM(L41:L42)</f>
        <v>750000</v>
      </c>
      <c r="M43" s="590">
        <f>SUM(M41:M42)</f>
        <v>2000</v>
      </c>
      <c r="N43" s="590">
        <f t="shared" si="15"/>
        <v>0</v>
      </c>
      <c r="O43" s="590">
        <f t="shared" si="15"/>
        <v>0</v>
      </c>
      <c r="P43" s="591">
        <f t="shared" si="15"/>
        <v>0</v>
      </c>
      <c r="Q43" s="562"/>
      <c r="R43" s="562"/>
      <c r="S43" s="562"/>
    </row>
    <row r="44" spans="1:19" s="574" customFormat="1" ht="12" customHeight="1">
      <c r="A44" s="773" t="s">
        <v>402</v>
      </c>
      <c r="B44" s="774"/>
      <c r="C44" s="775"/>
      <c r="D44" s="572" t="s">
        <v>188</v>
      </c>
      <c r="E44" s="600">
        <f>E41</f>
        <v>800000</v>
      </c>
      <c r="F44" s="600">
        <f aca="true" t="shared" si="16" ref="F44:P45">F41</f>
        <v>700000</v>
      </c>
      <c r="G44" s="600">
        <f t="shared" si="16"/>
        <v>735000</v>
      </c>
      <c r="H44" s="600">
        <f t="shared" si="16"/>
        <v>750000</v>
      </c>
      <c r="I44" s="600">
        <f t="shared" si="16"/>
        <v>500000</v>
      </c>
      <c r="J44" s="600">
        <f t="shared" si="16"/>
        <v>900000</v>
      </c>
      <c r="K44" s="600">
        <f t="shared" si="16"/>
        <v>2500000</v>
      </c>
      <c r="L44" s="600">
        <f>L41</f>
        <v>750000</v>
      </c>
      <c r="M44" s="600">
        <f>M41</f>
        <v>2000</v>
      </c>
      <c r="N44" s="600">
        <f t="shared" si="16"/>
        <v>0</v>
      </c>
      <c r="O44" s="600">
        <f t="shared" si="16"/>
        <v>0</v>
      </c>
      <c r="P44" s="600">
        <f t="shared" si="16"/>
        <v>0</v>
      </c>
      <c r="Q44" s="573"/>
      <c r="R44" s="573"/>
      <c r="S44" s="573"/>
    </row>
    <row r="45" spans="1:19" s="574" customFormat="1" ht="12" customHeight="1" thickBot="1">
      <c r="A45" s="776"/>
      <c r="B45" s="777"/>
      <c r="C45" s="778"/>
      <c r="D45" s="575" t="s">
        <v>158</v>
      </c>
      <c r="E45" s="601">
        <f>E42</f>
        <v>0</v>
      </c>
      <c r="F45" s="601">
        <f t="shared" si="16"/>
        <v>0</v>
      </c>
      <c r="G45" s="601">
        <f t="shared" si="16"/>
        <v>0</v>
      </c>
      <c r="H45" s="601">
        <f t="shared" si="16"/>
        <v>0</v>
      </c>
      <c r="I45" s="601">
        <f t="shared" si="16"/>
        <v>0</v>
      </c>
      <c r="J45" s="601">
        <f t="shared" si="16"/>
        <v>0</v>
      </c>
      <c r="K45" s="601">
        <f t="shared" si="16"/>
        <v>0</v>
      </c>
      <c r="L45" s="601">
        <f>L42</f>
        <v>0</v>
      </c>
      <c r="M45" s="601">
        <f>M42</f>
        <v>0</v>
      </c>
      <c r="N45" s="601">
        <f t="shared" si="16"/>
        <v>0</v>
      </c>
      <c r="O45" s="601">
        <f t="shared" si="16"/>
        <v>0</v>
      </c>
      <c r="P45" s="601">
        <f t="shared" si="16"/>
        <v>0</v>
      </c>
      <c r="Q45" s="573"/>
      <c r="R45" s="573"/>
      <c r="S45" s="573"/>
    </row>
    <row r="46" spans="1:19" s="578" customFormat="1" ht="12" customHeight="1" thickBot="1">
      <c r="A46" s="779"/>
      <c r="B46" s="780"/>
      <c r="C46" s="781"/>
      <c r="D46" s="576" t="s">
        <v>197</v>
      </c>
      <c r="E46" s="602">
        <f aca="true" t="shared" si="17" ref="E46:P46">SUM(E44:E45)</f>
        <v>800000</v>
      </c>
      <c r="F46" s="602">
        <f t="shared" si="17"/>
        <v>700000</v>
      </c>
      <c r="G46" s="602">
        <f t="shared" si="17"/>
        <v>735000</v>
      </c>
      <c r="H46" s="602">
        <f t="shared" si="17"/>
        <v>750000</v>
      </c>
      <c r="I46" s="602">
        <f t="shared" si="17"/>
        <v>500000</v>
      </c>
      <c r="J46" s="602">
        <f>SUM(J44:J45)</f>
        <v>900000</v>
      </c>
      <c r="K46" s="602">
        <f>SUM(K44:K45)</f>
        <v>2500000</v>
      </c>
      <c r="L46" s="602">
        <f>SUM(L44:L45)</f>
        <v>750000</v>
      </c>
      <c r="M46" s="602">
        <f>SUM(M44:M45)</f>
        <v>2000</v>
      </c>
      <c r="N46" s="602">
        <f t="shared" si="17"/>
        <v>0</v>
      </c>
      <c r="O46" s="602">
        <f t="shared" si="17"/>
        <v>0</v>
      </c>
      <c r="P46" s="602">
        <f t="shared" si="17"/>
        <v>0</v>
      </c>
      <c r="Q46" s="577"/>
      <c r="R46" s="577"/>
      <c r="S46" s="577"/>
    </row>
    <row r="47" spans="1:18" s="555" customFormat="1" ht="18.75" customHeight="1" thickBot="1">
      <c r="A47" s="782" t="s">
        <v>528</v>
      </c>
      <c r="B47" s="783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4"/>
      <c r="Q47" s="554"/>
      <c r="R47" s="554"/>
    </row>
    <row r="48" spans="1:19" s="555" customFormat="1" ht="15" customHeight="1" thickBot="1">
      <c r="A48" s="785" t="s">
        <v>465</v>
      </c>
      <c r="B48" s="788" t="s">
        <v>466</v>
      </c>
      <c r="C48" s="789"/>
      <c r="D48" s="794" t="s">
        <v>191</v>
      </c>
      <c r="E48" s="797" t="s">
        <v>190</v>
      </c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9"/>
      <c r="Q48" s="554"/>
      <c r="R48" s="554"/>
      <c r="S48" s="554"/>
    </row>
    <row r="49" spans="1:19" s="558" customFormat="1" ht="15" customHeight="1" thickBot="1">
      <c r="A49" s="786"/>
      <c r="B49" s="790"/>
      <c r="C49" s="791"/>
      <c r="D49" s="795"/>
      <c r="E49" s="556" t="s">
        <v>176</v>
      </c>
      <c r="F49" s="556" t="s">
        <v>177</v>
      </c>
      <c r="G49" s="556" t="s">
        <v>151</v>
      </c>
      <c r="H49" s="556" t="s">
        <v>370</v>
      </c>
      <c r="I49" s="556" t="s">
        <v>371</v>
      </c>
      <c r="J49" s="556" t="s">
        <v>152</v>
      </c>
      <c r="K49" s="556" t="s">
        <v>69</v>
      </c>
      <c r="L49" s="556" t="s">
        <v>347</v>
      </c>
      <c r="M49" s="717" t="s">
        <v>485</v>
      </c>
      <c r="N49" s="800" t="s">
        <v>498</v>
      </c>
      <c r="O49" s="801"/>
      <c r="P49" s="802"/>
      <c r="Q49" s="557"/>
      <c r="R49" s="557"/>
      <c r="S49" s="557"/>
    </row>
    <row r="50" spans="1:19" s="555" customFormat="1" ht="33" customHeight="1" thickBot="1">
      <c r="A50" s="787"/>
      <c r="B50" s="792"/>
      <c r="C50" s="793"/>
      <c r="D50" s="796"/>
      <c r="E50" s="559" t="s">
        <v>372</v>
      </c>
      <c r="F50" s="559" t="s">
        <v>372</v>
      </c>
      <c r="G50" s="559" t="s">
        <v>372</v>
      </c>
      <c r="H50" s="559" t="s">
        <v>372</v>
      </c>
      <c r="I50" s="559" t="s">
        <v>372</v>
      </c>
      <c r="J50" s="559" t="s">
        <v>372</v>
      </c>
      <c r="K50" s="559" t="s">
        <v>372</v>
      </c>
      <c r="L50" s="559" t="s">
        <v>372</v>
      </c>
      <c r="M50" s="559" t="s">
        <v>372</v>
      </c>
      <c r="N50" s="560" t="s">
        <v>328</v>
      </c>
      <c r="O50" s="560" t="s">
        <v>327</v>
      </c>
      <c r="P50" s="560" t="s">
        <v>329</v>
      </c>
      <c r="Q50" s="554"/>
      <c r="R50" s="554"/>
      <c r="S50" s="554"/>
    </row>
    <row r="51" spans="1:19" s="563" customFormat="1" ht="10.5" customHeight="1">
      <c r="A51" s="809" t="s">
        <v>484</v>
      </c>
      <c r="B51" s="803" t="s">
        <v>483</v>
      </c>
      <c r="C51" s="804"/>
      <c r="D51" s="561" t="s">
        <v>188</v>
      </c>
      <c r="E51" s="586">
        <v>0</v>
      </c>
      <c r="F51" s="586">
        <v>0</v>
      </c>
      <c r="G51" s="586">
        <v>0</v>
      </c>
      <c r="H51" s="586">
        <v>0</v>
      </c>
      <c r="I51" s="586">
        <v>0</v>
      </c>
      <c r="J51" s="586">
        <v>3500000</v>
      </c>
      <c r="K51" s="586">
        <v>3500000</v>
      </c>
      <c r="L51" s="586">
        <v>3989000</v>
      </c>
      <c r="M51" s="586">
        <v>100000</v>
      </c>
      <c r="N51" s="586">
        <v>0</v>
      </c>
      <c r="O51" s="586">
        <v>0</v>
      </c>
      <c r="P51" s="587">
        <f>N51-O51</f>
        <v>0</v>
      </c>
      <c r="Q51" s="562"/>
      <c r="R51" s="562"/>
      <c r="S51" s="562"/>
    </row>
    <row r="52" spans="1:19" s="563" customFormat="1" ht="10.5" customHeight="1" thickBot="1">
      <c r="A52" s="810"/>
      <c r="B52" s="805"/>
      <c r="C52" s="806"/>
      <c r="D52" s="564" t="s">
        <v>158</v>
      </c>
      <c r="E52" s="588">
        <v>0</v>
      </c>
      <c r="F52" s="588">
        <v>0</v>
      </c>
      <c r="G52" s="588">
        <v>0</v>
      </c>
      <c r="H52" s="588">
        <v>0</v>
      </c>
      <c r="I52" s="588">
        <v>0</v>
      </c>
      <c r="J52" s="588">
        <v>0</v>
      </c>
      <c r="K52" s="588">
        <v>0</v>
      </c>
      <c r="L52" s="588">
        <v>0</v>
      </c>
      <c r="M52" s="588"/>
      <c r="N52" s="588">
        <v>0</v>
      </c>
      <c r="O52" s="588">
        <v>0</v>
      </c>
      <c r="P52" s="589">
        <f>N52-O52</f>
        <v>0</v>
      </c>
      <c r="Q52" s="562"/>
      <c r="R52" s="562"/>
      <c r="S52" s="562"/>
    </row>
    <row r="53" spans="1:19" s="563" customFormat="1" ht="9.75" customHeight="1" thickBot="1">
      <c r="A53" s="811"/>
      <c r="B53" s="807"/>
      <c r="C53" s="808"/>
      <c r="D53" s="565" t="s">
        <v>197</v>
      </c>
      <c r="E53" s="590">
        <f aca="true" t="shared" si="18" ref="E53:P53">SUM(E51:E52)</f>
        <v>0</v>
      </c>
      <c r="F53" s="590">
        <f t="shared" si="18"/>
        <v>0</v>
      </c>
      <c r="G53" s="590">
        <f t="shared" si="18"/>
        <v>0</v>
      </c>
      <c r="H53" s="590">
        <f t="shared" si="18"/>
        <v>0</v>
      </c>
      <c r="I53" s="590">
        <f t="shared" si="18"/>
        <v>0</v>
      </c>
      <c r="J53" s="590">
        <f>SUM(J51:J52)</f>
        <v>3500000</v>
      </c>
      <c r="K53" s="590">
        <f>SUM(K51:K52)</f>
        <v>3500000</v>
      </c>
      <c r="L53" s="590">
        <f>SUM(L51:L52)</f>
        <v>3989000</v>
      </c>
      <c r="M53" s="590">
        <f>SUM(M51:M52)</f>
        <v>100000</v>
      </c>
      <c r="N53" s="590">
        <f t="shared" si="18"/>
        <v>0</v>
      </c>
      <c r="O53" s="590">
        <f t="shared" si="18"/>
        <v>0</v>
      </c>
      <c r="P53" s="591">
        <f t="shared" si="18"/>
        <v>0</v>
      </c>
      <c r="Q53" s="562"/>
      <c r="R53" s="562"/>
      <c r="S53" s="562"/>
    </row>
    <row r="54" spans="1:19" s="563" customFormat="1" ht="10.5" customHeight="1">
      <c r="A54" s="764" t="s">
        <v>31</v>
      </c>
      <c r="B54" s="803" t="s">
        <v>368</v>
      </c>
      <c r="C54" s="804"/>
      <c r="D54" s="561" t="s">
        <v>188</v>
      </c>
      <c r="E54" s="586">
        <v>0</v>
      </c>
      <c r="F54" s="586">
        <v>0</v>
      </c>
      <c r="G54" s="586">
        <v>0</v>
      </c>
      <c r="H54" s="586">
        <v>0</v>
      </c>
      <c r="I54" s="586">
        <v>0</v>
      </c>
      <c r="J54" s="586">
        <v>0</v>
      </c>
      <c r="K54" s="586">
        <v>0</v>
      </c>
      <c r="L54" s="586">
        <v>0</v>
      </c>
      <c r="M54" s="586"/>
      <c r="N54" s="586">
        <v>0</v>
      </c>
      <c r="O54" s="586">
        <v>0</v>
      </c>
      <c r="P54" s="587">
        <f>N54-O54</f>
        <v>0</v>
      </c>
      <c r="Q54" s="562"/>
      <c r="R54" s="562"/>
      <c r="S54" s="562"/>
    </row>
    <row r="55" spans="1:19" s="563" customFormat="1" ht="10.5" customHeight="1" thickBot="1">
      <c r="A55" s="765"/>
      <c r="B55" s="805"/>
      <c r="C55" s="806"/>
      <c r="D55" s="564" t="s">
        <v>158</v>
      </c>
      <c r="E55" s="588">
        <v>350000</v>
      </c>
      <c r="F55" s="588">
        <v>250000</v>
      </c>
      <c r="G55" s="588">
        <v>10000</v>
      </c>
      <c r="H55" s="588">
        <v>10000</v>
      </c>
      <c r="I55" s="588">
        <v>10000</v>
      </c>
      <c r="J55" s="588">
        <v>10000</v>
      </c>
      <c r="K55" s="588">
        <v>10000</v>
      </c>
      <c r="L55" s="588">
        <v>11000</v>
      </c>
      <c r="M55" s="588"/>
      <c r="N55" s="588">
        <v>0</v>
      </c>
      <c r="O55" s="588">
        <v>0</v>
      </c>
      <c r="P55" s="589">
        <f>N55-O55</f>
        <v>0</v>
      </c>
      <c r="Q55" s="562"/>
      <c r="R55" s="562"/>
      <c r="S55" s="562"/>
    </row>
    <row r="56" spans="1:19" s="563" customFormat="1" ht="9.75" customHeight="1" thickBot="1">
      <c r="A56" s="766"/>
      <c r="B56" s="807"/>
      <c r="C56" s="808"/>
      <c r="D56" s="565" t="s">
        <v>197</v>
      </c>
      <c r="E56" s="590">
        <f aca="true" t="shared" si="19" ref="E56:P56">SUM(E54:E55)</f>
        <v>350000</v>
      </c>
      <c r="F56" s="590">
        <f t="shared" si="19"/>
        <v>250000</v>
      </c>
      <c r="G56" s="590">
        <f t="shared" si="19"/>
        <v>10000</v>
      </c>
      <c r="H56" s="590">
        <f t="shared" si="19"/>
        <v>10000</v>
      </c>
      <c r="I56" s="590">
        <f t="shared" si="19"/>
        <v>10000</v>
      </c>
      <c r="J56" s="590">
        <f>SUM(J54:J55)</f>
        <v>10000</v>
      </c>
      <c r="K56" s="590">
        <f>SUM(K54:K55)</f>
        <v>10000</v>
      </c>
      <c r="L56" s="590">
        <f>SUM(L54:L55)</f>
        <v>11000</v>
      </c>
      <c r="M56" s="590">
        <f>SUM(M54:M55)</f>
        <v>0</v>
      </c>
      <c r="N56" s="590">
        <f t="shared" si="19"/>
        <v>0</v>
      </c>
      <c r="O56" s="590">
        <f t="shared" si="19"/>
        <v>0</v>
      </c>
      <c r="P56" s="591">
        <f t="shared" si="19"/>
        <v>0</v>
      </c>
      <c r="Q56" s="562"/>
      <c r="R56" s="562"/>
      <c r="S56" s="562"/>
    </row>
    <row r="57" spans="1:19" s="563" customFormat="1" ht="10.5" customHeight="1">
      <c r="A57" s="764" t="s">
        <v>31</v>
      </c>
      <c r="B57" s="803"/>
      <c r="C57" s="804"/>
      <c r="D57" s="561" t="s">
        <v>188</v>
      </c>
      <c r="E57" s="586">
        <v>0</v>
      </c>
      <c r="F57" s="586">
        <v>0</v>
      </c>
      <c r="G57" s="586">
        <v>0</v>
      </c>
      <c r="H57" s="586">
        <v>0</v>
      </c>
      <c r="I57" s="586">
        <v>0</v>
      </c>
      <c r="J57" s="586">
        <v>0</v>
      </c>
      <c r="K57" s="586">
        <v>0</v>
      </c>
      <c r="L57" s="586">
        <v>0</v>
      </c>
      <c r="M57" s="586"/>
      <c r="N57" s="586">
        <v>0</v>
      </c>
      <c r="O57" s="586">
        <v>0</v>
      </c>
      <c r="P57" s="587">
        <f>N57-O57</f>
        <v>0</v>
      </c>
      <c r="Q57" s="562"/>
      <c r="R57" s="562"/>
      <c r="S57" s="562"/>
    </row>
    <row r="58" spans="1:19" s="563" customFormat="1" ht="10.5" customHeight="1" thickBot="1">
      <c r="A58" s="765"/>
      <c r="B58" s="805"/>
      <c r="C58" s="806"/>
      <c r="D58" s="564" t="s">
        <v>158</v>
      </c>
      <c r="E58" s="588">
        <v>0</v>
      </c>
      <c r="F58" s="588">
        <v>0</v>
      </c>
      <c r="G58" s="588">
        <v>0</v>
      </c>
      <c r="H58" s="588">
        <v>0</v>
      </c>
      <c r="I58" s="588">
        <v>0</v>
      </c>
      <c r="J58" s="588">
        <v>0</v>
      </c>
      <c r="K58" s="588">
        <v>0</v>
      </c>
      <c r="L58" s="588">
        <v>0</v>
      </c>
      <c r="M58" s="588"/>
      <c r="N58" s="588">
        <v>0</v>
      </c>
      <c r="O58" s="588">
        <v>0</v>
      </c>
      <c r="P58" s="589">
        <f>N58-O58</f>
        <v>0</v>
      </c>
      <c r="Q58" s="562"/>
      <c r="R58" s="562"/>
      <c r="S58" s="562"/>
    </row>
    <row r="59" spans="1:19" s="563" customFormat="1" ht="9.75" customHeight="1" thickBot="1">
      <c r="A59" s="766"/>
      <c r="B59" s="807"/>
      <c r="C59" s="808"/>
      <c r="D59" s="565" t="s">
        <v>197</v>
      </c>
      <c r="E59" s="590">
        <f aca="true" t="shared" si="20" ref="E59:P59">SUM(E57:E58)</f>
        <v>0</v>
      </c>
      <c r="F59" s="590">
        <f t="shared" si="20"/>
        <v>0</v>
      </c>
      <c r="G59" s="590">
        <f t="shared" si="20"/>
        <v>0</v>
      </c>
      <c r="H59" s="590">
        <f t="shared" si="20"/>
        <v>0</v>
      </c>
      <c r="I59" s="590">
        <f t="shared" si="20"/>
        <v>0</v>
      </c>
      <c r="J59" s="590">
        <f>SUM(J57:J58)</f>
        <v>0</v>
      </c>
      <c r="K59" s="590">
        <f>SUM(K57:K58)</f>
        <v>0</v>
      </c>
      <c r="L59" s="590">
        <f>SUM(L57:L58)</f>
        <v>0</v>
      </c>
      <c r="M59" s="590">
        <f>SUM(M57:M58)</f>
        <v>0</v>
      </c>
      <c r="N59" s="590">
        <f t="shared" si="20"/>
        <v>0</v>
      </c>
      <c r="O59" s="590">
        <f t="shared" si="20"/>
        <v>0</v>
      </c>
      <c r="P59" s="591">
        <f t="shared" si="20"/>
        <v>0</v>
      </c>
      <c r="Q59" s="562"/>
      <c r="R59" s="562"/>
      <c r="S59" s="562"/>
    </row>
    <row r="60" spans="1:19" s="563" customFormat="1" ht="10.5" customHeight="1">
      <c r="A60" s="764" t="s">
        <v>31</v>
      </c>
      <c r="B60" s="803"/>
      <c r="C60" s="804"/>
      <c r="D60" s="561" t="s">
        <v>188</v>
      </c>
      <c r="E60" s="586">
        <v>0</v>
      </c>
      <c r="F60" s="586">
        <v>0</v>
      </c>
      <c r="G60" s="586">
        <v>0</v>
      </c>
      <c r="H60" s="586">
        <v>0</v>
      </c>
      <c r="I60" s="586">
        <v>0</v>
      </c>
      <c r="J60" s="586">
        <v>0</v>
      </c>
      <c r="K60" s="586">
        <v>0</v>
      </c>
      <c r="L60" s="586">
        <v>0</v>
      </c>
      <c r="M60" s="586"/>
      <c r="N60" s="586">
        <v>0</v>
      </c>
      <c r="O60" s="586">
        <v>0</v>
      </c>
      <c r="P60" s="587">
        <f>N60-O60</f>
        <v>0</v>
      </c>
      <c r="Q60" s="562"/>
      <c r="R60" s="562"/>
      <c r="S60" s="562"/>
    </row>
    <row r="61" spans="1:19" s="563" customFormat="1" ht="10.5" customHeight="1" thickBot="1">
      <c r="A61" s="765"/>
      <c r="B61" s="805"/>
      <c r="C61" s="806"/>
      <c r="D61" s="564" t="s">
        <v>158</v>
      </c>
      <c r="E61" s="588">
        <v>0</v>
      </c>
      <c r="F61" s="588">
        <v>0</v>
      </c>
      <c r="G61" s="588">
        <v>0</v>
      </c>
      <c r="H61" s="588">
        <v>0</v>
      </c>
      <c r="I61" s="588">
        <v>0</v>
      </c>
      <c r="J61" s="588">
        <v>0</v>
      </c>
      <c r="K61" s="588">
        <v>0</v>
      </c>
      <c r="L61" s="588">
        <v>0</v>
      </c>
      <c r="M61" s="588"/>
      <c r="N61" s="588">
        <v>0</v>
      </c>
      <c r="O61" s="588">
        <v>0</v>
      </c>
      <c r="P61" s="589">
        <f>N61-O61</f>
        <v>0</v>
      </c>
      <c r="Q61" s="562"/>
      <c r="R61" s="562"/>
      <c r="S61" s="562"/>
    </row>
    <row r="62" spans="1:19" s="563" customFormat="1" ht="9.75" customHeight="1" thickBot="1">
      <c r="A62" s="766"/>
      <c r="B62" s="807"/>
      <c r="C62" s="808"/>
      <c r="D62" s="565" t="s">
        <v>197</v>
      </c>
      <c r="E62" s="590">
        <f aca="true" t="shared" si="21" ref="E62:P62">SUM(E60:E61)</f>
        <v>0</v>
      </c>
      <c r="F62" s="590">
        <f t="shared" si="21"/>
        <v>0</v>
      </c>
      <c r="G62" s="590">
        <f t="shared" si="21"/>
        <v>0</v>
      </c>
      <c r="H62" s="590">
        <f t="shared" si="21"/>
        <v>0</v>
      </c>
      <c r="I62" s="590">
        <f t="shared" si="21"/>
        <v>0</v>
      </c>
      <c r="J62" s="590">
        <f>SUM(J60:J61)</f>
        <v>0</v>
      </c>
      <c r="K62" s="590">
        <f>SUM(K60:K61)</f>
        <v>0</v>
      </c>
      <c r="L62" s="590">
        <f>SUM(L60:L61)</f>
        <v>0</v>
      </c>
      <c r="M62" s="590">
        <f>SUM(M60:M61)</f>
        <v>0</v>
      </c>
      <c r="N62" s="590">
        <f t="shared" si="21"/>
        <v>0</v>
      </c>
      <c r="O62" s="590">
        <f t="shared" si="21"/>
        <v>0</v>
      </c>
      <c r="P62" s="591">
        <f t="shared" si="21"/>
        <v>0</v>
      </c>
      <c r="Q62" s="562"/>
      <c r="R62" s="562"/>
      <c r="S62" s="562"/>
    </row>
    <row r="63" spans="1:19" s="574" customFormat="1" ht="12" customHeight="1">
      <c r="A63" s="773" t="s">
        <v>403</v>
      </c>
      <c r="B63" s="774"/>
      <c r="C63" s="775"/>
      <c r="D63" s="572" t="s">
        <v>188</v>
      </c>
      <c r="E63" s="600">
        <f>E51+E54+E57+E60</f>
        <v>0</v>
      </c>
      <c r="F63" s="600">
        <f aca="true" t="shared" si="22" ref="F63:P63">F51+F54+F57+F60</f>
        <v>0</v>
      </c>
      <c r="G63" s="600">
        <f t="shared" si="22"/>
        <v>0</v>
      </c>
      <c r="H63" s="600">
        <f t="shared" si="22"/>
        <v>0</v>
      </c>
      <c r="I63" s="600">
        <f t="shared" si="22"/>
        <v>0</v>
      </c>
      <c r="J63" s="600">
        <f t="shared" si="22"/>
        <v>3500000</v>
      </c>
      <c r="K63" s="600">
        <f t="shared" si="22"/>
        <v>3500000</v>
      </c>
      <c r="L63" s="600">
        <f>L51+L54+L57+L60</f>
        <v>3989000</v>
      </c>
      <c r="M63" s="600">
        <f>M51+M54+M57+M60</f>
        <v>100000</v>
      </c>
      <c r="N63" s="600">
        <f t="shared" si="22"/>
        <v>0</v>
      </c>
      <c r="O63" s="600">
        <f t="shared" si="22"/>
        <v>0</v>
      </c>
      <c r="P63" s="600">
        <f t="shared" si="22"/>
        <v>0</v>
      </c>
      <c r="Q63" s="573"/>
      <c r="R63" s="573"/>
      <c r="S63" s="573"/>
    </row>
    <row r="64" spans="1:19" s="574" customFormat="1" ht="12" customHeight="1" thickBot="1">
      <c r="A64" s="776"/>
      <c r="B64" s="777"/>
      <c r="C64" s="778"/>
      <c r="D64" s="575" t="s">
        <v>158</v>
      </c>
      <c r="E64" s="601">
        <f>E55+E58+E61+E52</f>
        <v>350000</v>
      </c>
      <c r="F64" s="601">
        <f aca="true" t="shared" si="23" ref="F64:P64">F55+F58+F61+F52</f>
        <v>250000</v>
      </c>
      <c r="G64" s="601">
        <f t="shared" si="23"/>
        <v>10000</v>
      </c>
      <c r="H64" s="601">
        <f t="shared" si="23"/>
        <v>10000</v>
      </c>
      <c r="I64" s="601">
        <f t="shared" si="23"/>
        <v>10000</v>
      </c>
      <c r="J64" s="601">
        <f t="shared" si="23"/>
        <v>10000</v>
      </c>
      <c r="K64" s="601">
        <f t="shared" si="23"/>
        <v>10000</v>
      </c>
      <c r="L64" s="601">
        <f>L55+L58+L61+L52</f>
        <v>11000</v>
      </c>
      <c r="M64" s="601">
        <f>M55+M58+M61+M52</f>
        <v>0</v>
      </c>
      <c r="N64" s="601">
        <f t="shared" si="23"/>
        <v>0</v>
      </c>
      <c r="O64" s="601">
        <f t="shared" si="23"/>
        <v>0</v>
      </c>
      <c r="P64" s="601">
        <f t="shared" si="23"/>
        <v>0</v>
      </c>
      <c r="Q64" s="573"/>
      <c r="R64" s="573"/>
      <c r="S64" s="573"/>
    </row>
    <row r="65" spans="1:19" s="578" customFormat="1" ht="12" customHeight="1" thickBot="1">
      <c r="A65" s="779"/>
      <c r="B65" s="780"/>
      <c r="C65" s="781"/>
      <c r="D65" s="576" t="s">
        <v>197</v>
      </c>
      <c r="E65" s="602">
        <f aca="true" t="shared" si="24" ref="E65:P65">SUM(E63:E64)</f>
        <v>350000</v>
      </c>
      <c r="F65" s="602">
        <f t="shared" si="24"/>
        <v>250000</v>
      </c>
      <c r="G65" s="602">
        <f t="shared" si="24"/>
        <v>10000</v>
      </c>
      <c r="H65" s="602">
        <f t="shared" si="24"/>
        <v>10000</v>
      </c>
      <c r="I65" s="602">
        <f t="shared" si="24"/>
        <v>10000</v>
      </c>
      <c r="J65" s="602">
        <f>SUM(J63:J64)</f>
        <v>3510000</v>
      </c>
      <c r="K65" s="602">
        <f>SUM(K63:K64)</f>
        <v>3510000</v>
      </c>
      <c r="L65" s="602">
        <f>SUM(L63:L64)</f>
        <v>4000000</v>
      </c>
      <c r="M65" s="602">
        <f>SUM(M63:M64)</f>
        <v>100000</v>
      </c>
      <c r="N65" s="602">
        <f t="shared" si="24"/>
        <v>0</v>
      </c>
      <c r="O65" s="602">
        <f t="shared" si="24"/>
        <v>0</v>
      </c>
      <c r="P65" s="602">
        <f t="shared" si="24"/>
        <v>0</v>
      </c>
      <c r="Q65" s="577"/>
      <c r="R65" s="577"/>
      <c r="S65" s="577"/>
    </row>
    <row r="66" spans="1:19" s="581" customFormat="1" ht="12" customHeight="1">
      <c r="A66" s="818" t="s">
        <v>95</v>
      </c>
      <c r="B66" s="819"/>
      <c r="C66" s="820"/>
      <c r="D66" s="579" t="s">
        <v>188</v>
      </c>
      <c r="E66" s="603">
        <f>E32+E44+E63+E38</f>
        <v>10960000</v>
      </c>
      <c r="F66" s="603">
        <f aca="true" t="shared" si="25" ref="F66:P67">F32+F44+F63+F38</f>
        <v>13040000</v>
      </c>
      <c r="G66" s="603">
        <f t="shared" si="25"/>
        <v>15378000</v>
      </c>
      <c r="H66" s="603">
        <f t="shared" si="25"/>
        <v>13600000</v>
      </c>
      <c r="I66" s="603">
        <f t="shared" si="25"/>
        <v>12510000</v>
      </c>
      <c r="J66" s="603">
        <f t="shared" si="25"/>
        <v>17400000</v>
      </c>
      <c r="K66" s="603">
        <f t="shared" si="25"/>
        <v>20400000</v>
      </c>
      <c r="L66" s="603">
        <f>L32+L44+L63+L38</f>
        <v>19989000</v>
      </c>
      <c r="M66" s="603">
        <f>M32+M44+M63+M38</f>
        <v>21032000</v>
      </c>
      <c r="N66" s="603">
        <f t="shared" si="25"/>
        <v>0</v>
      </c>
      <c r="O66" s="603">
        <f t="shared" si="25"/>
        <v>0</v>
      </c>
      <c r="P66" s="603">
        <f t="shared" si="25"/>
        <v>0</v>
      </c>
      <c r="Q66" s="580"/>
      <c r="R66" s="580"/>
      <c r="S66" s="580"/>
    </row>
    <row r="67" spans="1:19" s="581" customFormat="1" ht="12" customHeight="1" thickBot="1">
      <c r="A67" s="821"/>
      <c r="B67" s="822"/>
      <c r="C67" s="823"/>
      <c r="D67" s="582" t="s">
        <v>158</v>
      </c>
      <c r="E67" s="604">
        <f>E33+E45+E64+E39</f>
        <v>5200000</v>
      </c>
      <c r="F67" s="604">
        <f t="shared" si="25"/>
        <v>3597000</v>
      </c>
      <c r="G67" s="604">
        <f t="shared" si="25"/>
        <v>3477000</v>
      </c>
      <c r="H67" s="604">
        <f t="shared" si="25"/>
        <v>5160000</v>
      </c>
      <c r="I67" s="604">
        <f t="shared" si="25"/>
        <v>6000000</v>
      </c>
      <c r="J67" s="604">
        <f t="shared" si="25"/>
        <v>3010000</v>
      </c>
      <c r="K67" s="604">
        <f t="shared" si="25"/>
        <v>3010000</v>
      </c>
      <c r="L67" s="604">
        <f>L33+L45+L64+L39</f>
        <v>3161000</v>
      </c>
      <c r="M67" s="604">
        <f>M33+M45+M64+M39</f>
        <v>2020000</v>
      </c>
      <c r="N67" s="604">
        <f t="shared" si="25"/>
        <v>0</v>
      </c>
      <c r="O67" s="604">
        <f t="shared" si="25"/>
        <v>0</v>
      </c>
      <c r="P67" s="604">
        <f t="shared" si="25"/>
        <v>0</v>
      </c>
      <c r="Q67" s="580"/>
      <c r="R67" s="580"/>
      <c r="S67" s="580"/>
    </row>
    <row r="68" spans="1:19" s="585" customFormat="1" ht="12" customHeight="1" thickBot="1">
      <c r="A68" s="824"/>
      <c r="B68" s="825"/>
      <c r="C68" s="826"/>
      <c r="D68" s="583" t="s">
        <v>197</v>
      </c>
      <c r="E68" s="605">
        <f aca="true" t="shared" si="26" ref="E68:P68">SUM(E66:E67)</f>
        <v>16160000</v>
      </c>
      <c r="F68" s="605">
        <f t="shared" si="26"/>
        <v>16637000</v>
      </c>
      <c r="G68" s="605">
        <f t="shared" si="26"/>
        <v>18855000</v>
      </c>
      <c r="H68" s="605">
        <f t="shared" si="26"/>
        <v>18760000</v>
      </c>
      <c r="I68" s="605">
        <f t="shared" si="26"/>
        <v>18510000</v>
      </c>
      <c r="J68" s="605">
        <f>SUM(J66:J67)</f>
        <v>20410000</v>
      </c>
      <c r="K68" s="605">
        <f>SUM(K66:K67)</f>
        <v>23410000</v>
      </c>
      <c r="L68" s="605">
        <f>SUM(L66:L67)</f>
        <v>23150000</v>
      </c>
      <c r="M68" s="605">
        <f>SUM(M66:M67)</f>
        <v>23052000</v>
      </c>
      <c r="N68" s="605">
        <f t="shared" si="26"/>
        <v>0</v>
      </c>
      <c r="O68" s="605">
        <f t="shared" si="26"/>
        <v>0</v>
      </c>
      <c r="P68" s="605">
        <f t="shared" si="26"/>
        <v>0</v>
      </c>
      <c r="Q68" s="584"/>
      <c r="R68" s="584"/>
      <c r="S68" s="584"/>
    </row>
  </sheetData>
  <sheetProtection/>
  <mergeCells count="45">
    <mergeCell ref="A63:C65"/>
    <mergeCell ref="A66:C68"/>
    <mergeCell ref="A54:A56"/>
    <mergeCell ref="B54:C56"/>
    <mergeCell ref="A57:A59"/>
    <mergeCell ref="B57:C59"/>
    <mergeCell ref="A60:A62"/>
    <mergeCell ref="B60:C62"/>
    <mergeCell ref="A48:A50"/>
    <mergeCell ref="B48:C50"/>
    <mergeCell ref="D48:D50"/>
    <mergeCell ref="E48:P48"/>
    <mergeCell ref="N49:P49"/>
    <mergeCell ref="A51:A53"/>
    <mergeCell ref="B51:C53"/>
    <mergeCell ref="B35:C37"/>
    <mergeCell ref="A38:C40"/>
    <mergeCell ref="A41:A43"/>
    <mergeCell ref="B41:C43"/>
    <mergeCell ref="A44:C46"/>
    <mergeCell ref="A47:P47"/>
    <mergeCell ref="A14:A16"/>
    <mergeCell ref="B14:C16"/>
    <mergeCell ref="A17:A28"/>
    <mergeCell ref="B17:B28"/>
    <mergeCell ref="C17:C19"/>
    <mergeCell ref="C20:C22"/>
    <mergeCell ref="C23:C25"/>
    <mergeCell ref="C26:C28"/>
    <mergeCell ref="A5:A7"/>
    <mergeCell ref="B5:C7"/>
    <mergeCell ref="A8:A10"/>
    <mergeCell ref="B8:C10"/>
    <mergeCell ref="A11:A13"/>
    <mergeCell ref="B11:C13"/>
    <mergeCell ref="A29:A31"/>
    <mergeCell ref="B29:C31"/>
    <mergeCell ref="A32:C34"/>
    <mergeCell ref="A35:A37"/>
    <mergeCell ref="A1:P1"/>
    <mergeCell ref="A2:A4"/>
    <mergeCell ref="B2:C4"/>
    <mergeCell ref="D2:D4"/>
    <mergeCell ref="E2:P2"/>
    <mergeCell ref="N3:P3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6" ySplit="12" topLeftCell="G6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J25" sqref="J25"/>
    </sheetView>
  </sheetViews>
  <sheetFormatPr defaultColWidth="9.140625" defaultRowHeight="12.75"/>
  <cols>
    <col min="1" max="1" width="15.8515625" style="380" customWidth="1"/>
    <col min="2" max="2" width="14.7109375" style="380" customWidth="1"/>
    <col min="3" max="3" width="19.140625" style="380" customWidth="1"/>
    <col min="4" max="4" width="18.00390625" style="381" customWidth="1"/>
    <col min="5" max="7" width="12.8515625" style="381" hidden="1" customWidth="1"/>
    <col min="8" max="18" width="12.8515625" style="381" customWidth="1"/>
    <col min="19" max="19" width="11.28125" style="381" customWidth="1"/>
    <col min="20" max="26" width="11.28125" style="380" customWidth="1"/>
    <col min="27" max="16384" width="9.140625" style="380" customWidth="1"/>
  </cols>
  <sheetData>
    <row r="1" spans="1:19" s="379" customFormat="1" ht="24" customHeight="1">
      <c r="A1" s="827" t="s">
        <v>94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378"/>
    </row>
    <row r="2" ht="13.5" thickBot="1"/>
    <row r="3" spans="1:18" s="382" customFormat="1" ht="24" customHeight="1" thickBot="1">
      <c r="A3" s="828" t="s">
        <v>587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30"/>
    </row>
    <row r="4" spans="1:19" s="384" customFormat="1" ht="24" customHeight="1" thickBot="1">
      <c r="A4" s="875" t="s">
        <v>465</v>
      </c>
      <c r="B4" s="860" t="s">
        <v>466</v>
      </c>
      <c r="C4" s="843"/>
      <c r="D4" s="846" t="s">
        <v>191</v>
      </c>
      <c r="E4" s="831" t="s">
        <v>190</v>
      </c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3"/>
      <c r="S4" s="383"/>
    </row>
    <row r="5" spans="1:19" s="386" customFormat="1" ht="24" customHeight="1">
      <c r="A5" s="847"/>
      <c r="B5" s="861"/>
      <c r="C5" s="843"/>
      <c r="D5" s="847"/>
      <c r="E5" s="423" t="s">
        <v>176</v>
      </c>
      <c r="F5" s="423" t="s">
        <v>177</v>
      </c>
      <c r="G5" s="423" t="s">
        <v>151</v>
      </c>
      <c r="H5" s="423" t="s">
        <v>370</v>
      </c>
      <c r="I5" s="423" t="s">
        <v>371</v>
      </c>
      <c r="J5" s="423" t="s">
        <v>152</v>
      </c>
      <c r="K5" s="423" t="s">
        <v>69</v>
      </c>
      <c r="L5" s="423" t="s">
        <v>347</v>
      </c>
      <c r="M5" s="719" t="s">
        <v>485</v>
      </c>
      <c r="N5" s="834" t="s">
        <v>498</v>
      </c>
      <c r="O5" s="835"/>
      <c r="P5" s="836"/>
      <c r="Q5" s="423" t="s">
        <v>529</v>
      </c>
      <c r="R5" s="423" t="s">
        <v>559</v>
      </c>
      <c r="S5" s="385"/>
    </row>
    <row r="6" spans="1:19" s="384" customFormat="1" ht="44.25" customHeight="1" thickBot="1">
      <c r="A6" s="848"/>
      <c r="B6" s="862"/>
      <c r="C6" s="845"/>
      <c r="D6" s="848"/>
      <c r="E6" s="424" t="s">
        <v>372</v>
      </c>
      <c r="F6" s="424" t="s">
        <v>372</v>
      </c>
      <c r="G6" s="424" t="s">
        <v>372</v>
      </c>
      <c r="H6" s="424" t="s">
        <v>372</v>
      </c>
      <c r="I6" s="424" t="s">
        <v>372</v>
      </c>
      <c r="J6" s="424" t="s">
        <v>372</v>
      </c>
      <c r="K6" s="424" t="s">
        <v>372</v>
      </c>
      <c r="L6" s="424" t="s">
        <v>372</v>
      </c>
      <c r="M6" s="424" t="s">
        <v>372</v>
      </c>
      <c r="N6" s="424" t="s">
        <v>328</v>
      </c>
      <c r="O6" s="424" t="s">
        <v>327</v>
      </c>
      <c r="P6" s="424" t="s">
        <v>329</v>
      </c>
      <c r="Q6" s="424" t="s">
        <v>327</v>
      </c>
      <c r="R6" s="424" t="s">
        <v>327</v>
      </c>
      <c r="S6" s="383"/>
    </row>
    <row r="7" spans="1:19" s="391" customFormat="1" ht="16.5" customHeight="1">
      <c r="A7" s="837" t="s">
        <v>31</v>
      </c>
      <c r="B7" s="840" t="s">
        <v>89</v>
      </c>
      <c r="C7" s="841"/>
      <c r="D7" s="387" t="s">
        <v>188</v>
      </c>
      <c r="E7" s="388">
        <v>150000</v>
      </c>
      <c r="F7" s="388">
        <v>170000</v>
      </c>
      <c r="G7" s="388">
        <v>175000</v>
      </c>
      <c r="H7" s="388">
        <v>125000</v>
      </c>
      <c r="I7" s="388">
        <v>150000</v>
      </c>
      <c r="J7" s="388">
        <v>100000</v>
      </c>
      <c r="K7" s="388">
        <v>100000</v>
      </c>
      <c r="L7" s="388">
        <v>100000</v>
      </c>
      <c r="M7" s="388">
        <v>100000</v>
      </c>
      <c r="N7" s="388">
        <v>0</v>
      </c>
      <c r="O7" s="388">
        <v>0</v>
      </c>
      <c r="P7" s="389">
        <f>N7-O7</f>
        <v>0</v>
      </c>
      <c r="Q7" s="388">
        <v>0</v>
      </c>
      <c r="R7" s="388">
        <v>0</v>
      </c>
      <c r="S7" s="390"/>
    </row>
    <row r="8" spans="1:19" s="391" customFormat="1" ht="16.5" customHeight="1" thickBot="1">
      <c r="A8" s="838"/>
      <c r="B8" s="842"/>
      <c r="C8" s="843"/>
      <c r="D8" s="392" t="s">
        <v>158</v>
      </c>
      <c r="E8" s="393">
        <v>0</v>
      </c>
      <c r="F8" s="393">
        <v>0</v>
      </c>
      <c r="G8" s="393">
        <v>0</v>
      </c>
      <c r="H8" s="393">
        <v>0</v>
      </c>
      <c r="I8" s="393">
        <v>0</v>
      </c>
      <c r="J8" s="393">
        <v>0</v>
      </c>
      <c r="K8" s="393">
        <v>0</v>
      </c>
      <c r="L8" s="393">
        <v>0</v>
      </c>
      <c r="M8" s="393">
        <v>0</v>
      </c>
      <c r="N8" s="393">
        <v>0</v>
      </c>
      <c r="O8" s="393">
        <v>0</v>
      </c>
      <c r="P8" s="394">
        <f>N8-O8</f>
        <v>0</v>
      </c>
      <c r="Q8" s="393">
        <v>0</v>
      </c>
      <c r="R8" s="393">
        <v>0</v>
      </c>
      <c r="S8" s="390"/>
    </row>
    <row r="9" spans="1:19" s="391" customFormat="1" ht="16.5" customHeight="1" thickBot="1">
      <c r="A9" s="839"/>
      <c r="B9" s="844"/>
      <c r="C9" s="845"/>
      <c r="D9" s="398" t="s">
        <v>197</v>
      </c>
      <c r="E9" s="396">
        <f aca="true" t="shared" si="0" ref="E9:R9">SUM(E7:E8)</f>
        <v>150000</v>
      </c>
      <c r="F9" s="396">
        <f t="shared" si="0"/>
        <v>170000</v>
      </c>
      <c r="G9" s="396">
        <f t="shared" si="0"/>
        <v>175000</v>
      </c>
      <c r="H9" s="396">
        <f t="shared" si="0"/>
        <v>125000</v>
      </c>
      <c r="I9" s="396">
        <f t="shared" si="0"/>
        <v>150000</v>
      </c>
      <c r="J9" s="396">
        <f>SUM(J7:J8)</f>
        <v>100000</v>
      </c>
      <c r="K9" s="396">
        <f>SUM(K7:K8)</f>
        <v>100000</v>
      </c>
      <c r="L9" s="396">
        <f>SUM(L7:L8)</f>
        <v>100000</v>
      </c>
      <c r="M9" s="396">
        <f>SUM(M7:M8)</f>
        <v>100000</v>
      </c>
      <c r="N9" s="396">
        <f t="shared" si="0"/>
        <v>0</v>
      </c>
      <c r="O9" s="396">
        <f t="shared" si="0"/>
        <v>0</v>
      </c>
      <c r="P9" s="397">
        <f t="shared" si="0"/>
        <v>0</v>
      </c>
      <c r="Q9" s="396">
        <f t="shared" si="0"/>
        <v>0</v>
      </c>
      <c r="R9" s="396">
        <f t="shared" si="0"/>
        <v>0</v>
      </c>
      <c r="S9" s="390"/>
    </row>
    <row r="10" spans="1:19" s="391" customFormat="1" ht="16.5" customHeight="1">
      <c r="A10" s="876" t="s">
        <v>90</v>
      </c>
      <c r="B10" s="840" t="s">
        <v>588</v>
      </c>
      <c r="C10" s="841"/>
      <c r="D10" s="387" t="s">
        <v>188</v>
      </c>
      <c r="E10" s="388">
        <v>7310000</v>
      </c>
      <c r="F10" s="388">
        <v>8000000</v>
      </c>
      <c r="G10" s="388">
        <v>10068000</v>
      </c>
      <c r="H10" s="388">
        <v>9550000</v>
      </c>
      <c r="I10" s="388">
        <v>7450000</v>
      </c>
      <c r="J10" s="388">
        <v>11000000</v>
      </c>
      <c r="K10" s="388">
        <v>10600000</v>
      </c>
      <c r="L10" s="388">
        <v>11950000</v>
      </c>
      <c r="M10" s="388">
        <v>14280000</v>
      </c>
      <c r="N10" s="388">
        <v>0</v>
      </c>
      <c r="O10" s="388">
        <v>0</v>
      </c>
      <c r="P10" s="389">
        <f>N10-O10</f>
        <v>0</v>
      </c>
      <c r="Q10" s="388">
        <v>0</v>
      </c>
      <c r="R10" s="388">
        <v>0</v>
      </c>
      <c r="S10" s="390"/>
    </row>
    <row r="11" spans="1:19" s="391" customFormat="1" ht="16.5" customHeight="1" thickBot="1">
      <c r="A11" s="877"/>
      <c r="B11" s="842"/>
      <c r="C11" s="843"/>
      <c r="D11" s="392" t="s">
        <v>158</v>
      </c>
      <c r="E11" s="393">
        <v>3930000</v>
      </c>
      <c r="F11" s="393">
        <v>0</v>
      </c>
      <c r="G11" s="393">
        <v>1000000</v>
      </c>
      <c r="H11" s="393">
        <v>4090000</v>
      </c>
      <c r="I11" s="393">
        <v>4000000</v>
      </c>
      <c r="J11" s="393">
        <v>0</v>
      </c>
      <c r="K11" s="393">
        <v>500000</v>
      </c>
      <c r="L11" s="393">
        <v>0</v>
      </c>
      <c r="M11" s="393">
        <v>0</v>
      </c>
      <c r="N11" s="401">
        <v>0</v>
      </c>
      <c r="O11" s="401">
        <v>0</v>
      </c>
      <c r="P11" s="394">
        <f>N11-O11</f>
        <v>0</v>
      </c>
      <c r="Q11" s="393">
        <v>0</v>
      </c>
      <c r="R11" s="393">
        <v>0</v>
      </c>
      <c r="S11" s="390"/>
    </row>
    <row r="12" spans="1:19" s="391" customFormat="1" ht="16.5" customHeight="1" thickBot="1">
      <c r="A12" s="878"/>
      <c r="B12" s="844"/>
      <c r="C12" s="845"/>
      <c r="D12" s="395" t="s">
        <v>197</v>
      </c>
      <c r="E12" s="396">
        <f aca="true" t="shared" si="1" ref="E12:R12">SUM(E10:E11)</f>
        <v>11240000</v>
      </c>
      <c r="F12" s="396">
        <f t="shared" si="1"/>
        <v>8000000</v>
      </c>
      <c r="G12" s="396">
        <f t="shared" si="1"/>
        <v>11068000</v>
      </c>
      <c r="H12" s="396">
        <f t="shared" si="1"/>
        <v>13640000</v>
      </c>
      <c r="I12" s="396">
        <f t="shared" si="1"/>
        <v>11450000</v>
      </c>
      <c r="J12" s="396">
        <f>SUM(J10:J11)</f>
        <v>11000000</v>
      </c>
      <c r="K12" s="396">
        <f>SUM(K10:K11)</f>
        <v>11100000</v>
      </c>
      <c r="L12" s="396">
        <f>SUM(L10:L11)</f>
        <v>11950000</v>
      </c>
      <c r="M12" s="396">
        <f>SUM(M10:M11)</f>
        <v>14280000</v>
      </c>
      <c r="N12" s="396">
        <f t="shared" si="1"/>
        <v>0</v>
      </c>
      <c r="O12" s="396">
        <f t="shared" si="1"/>
        <v>0</v>
      </c>
      <c r="P12" s="397">
        <f t="shared" si="1"/>
        <v>0</v>
      </c>
      <c r="Q12" s="396">
        <f t="shared" si="1"/>
        <v>0</v>
      </c>
      <c r="R12" s="396">
        <f t="shared" si="1"/>
        <v>0</v>
      </c>
      <c r="S12" s="390"/>
    </row>
    <row r="13" spans="1:19" s="391" customFormat="1" ht="16.5" customHeight="1">
      <c r="A13" s="876" t="s">
        <v>92</v>
      </c>
      <c r="B13" s="840" t="s">
        <v>54</v>
      </c>
      <c r="C13" s="841"/>
      <c r="D13" s="387" t="s">
        <v>188</v>
      </c>
      <c r="E13" s="388">
        <v>700000</v>
      </c>
      <c r="F13" s="388">
        <v>790000</v>
      </c>
      <c r="G13" s="388">
        <v>820000</v>
      </c>
      <c r="H13" s="388">
        <v>600000</v>
      </c>
      <c r="I13" s="388">
        <v>2000000</v>
      </c>
      <c r="J13" s="388">
        <v>300000</v>
      </c>
      <c r="K13" s="388">
        <v>300000</v>
      </c>
      <c r="L13" s="388">
        <v>100000</v>
      </c>
      <c r="M13" s="388">
        <v>100000</v>
      </c>
      <c r="N13" s="388">
        <v>0</v>
      </c>
      <c r="O13" s="388">
        <v>0</v>
      </c>
      <c r="P13" s="389">
        <f>N13-O13</f>
        <v>0</v>
      </c>
      <c r="Q13" s="388">
        <v>0</v>
      </c>
      <c r="R13" s="388">
        <v>0</v>
      </c>
      <c r="S13" s="390"/>
    </row>
    <row r="14" spans="1:19" s="391" customFormat="1" ht="16.5" customHeight="1" thickBot="1">
      <c r="A14" s="877"/>
      <c r="B14" s="842"/>
      <c r="C14" s="843"/>
      <c r="D14" s="392" t="s">
        <v>158</v>
      </c>
      <c r="E14" s="393">
        <v>0</v>
      </c>
      <c r="F14" s="393">
        <v>0</v>
      </c>
      <c r="G14" s="393">
        <v>0</v>
      </c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3">
        <v>0</v>
      </c>
      <c r="P14" s="394">
        <f>N14-O14</f>
        <v>0</v>
      </c>
      <c r="Q14" s="393">
        <v>0</v>
      </c>
      <c r="R14" s="393">
        <v>0</v>
      </c>
      <c r="S14" s="390"/>
    </row>
    <row r="15" spans="1:19" s="391" customFormat="1" ht="16.5" customHeight="1" thickBot="1">
      <c r="A15" s="878"/>
      <c r="B15" s="844"/>
      <c r="C15" s="845"/>
      <c r="D15" s="398" t="s">
        <v>197</v>
      </c>
      <c r="E15" s="396">
        <f aca="true" t="shared" si="2" ref="E15:R15">SUM(E13:E14)</f>
        <v>700000</v>
      </c>
      <c r="F15" s="396">
        <f t="shared" si="2"/>
        <v>790000</v>
      </c>
      <c r="G15" s="396">
        <f t="shared" si="2"/>
        <v>820000</v>
      </c>
      <c r="H15" s="396">
        <f t="shared" si="2"/>
        <v>600000</v>
      </c>
      <c r="I15" s="396">
        <f t="shared" si="2"/>
        <v>2000000</v>
      </c>
      <c r="J15" s="396">
        <f>SUM(J13:J14)</f>
        <v>300000</v>
      </c>
      <c r="K15" s="396">
        <f>SUM(K13:K14)</f>
        <v>300000</v>
      </c>
      <c r="L15" s="396">
        <f>SUM(L13:L14)</f>
        <v>100000</v>
      </c>
      <c r="M15" s="396">
        <f>SUM(M13:M14)</f>
        <v>100000</v>
      </c>
      <c r="N15" s="396">
        <f t="shared" si="2"/>
        <v>0</v>
      </c>
      <c r="O15" s="396">
        <f t="shared" si="2"/>
        <v>0</v>
      </c>
      <c r="P15" s="397">
        <f t="shared" si="2"/>
        <v>0</v>
      </c>
      <c r="Q15" s="396">
        <f t="shared" si="2"/>
        <v>0</v>
      </c>
      <c r="R15" s="396">
        <f t="shared" si="2"/>
        <v>0</v>
      </c>
      <c r="S15" s="390"/>
    </row>
    <row r="16" spans="1:19" s="391" customFormat="1" ht="16.5" customHeight="1">
      <c r="A16" s="876" t="s">
        <v>52</v>
      </c>
      <c r="B16" s="840" t="s">
        <v>438</v>
      </c>
      <c r="C16" s="841"/>
      <c r="D16" s="387" t="s">
        <v>188</v>
      </c>
      <c r="E16" s="388">
        <v>600000</v>
      </c>
      <c r="F16" s="388">
        <v>980000</v>
      </c>
      <c r="G16" s="388">
        <v>1400000</v>
      </c>
      <c r="H16" s="388">
        <v>900000</v>
      </c>
      <c r="I16" s="388">
        <v>900000</v>
      </c>
      <c r="J16" s="388">
        <v>900000</v>
      </c>
      <c r="K16" s="388">
        <v>1000000</v>
      </c>
      <c r="L16" s="388">
        <v>1000000</v>
      </c>
      <c r="M16" s="388">
        <v>1500000</v>
      </c>
      <c r="N16" s="388">
        <v>0</v>
      </c>
      <c r="O16" s="388">
        <v>0</v>
      </c>
      <c r="P16" s="389">
        <f>N16-O16</f>
        <v>0</v>
      </c>
      <c r="Q16" s="388">
        <v>0</v>
      </c>
      <c r="R16" s="388">
        <v>0</v>
      </c>
      <c r="S16" s="390"/>
    </row>
    <row r="17" spans="1:19" s="391" customFormat="1" ht="16.5" customHeight="1" thickBot="1">
      <c r="A17" s="877"/>
      <c r="B17" s="842"/>
      <c r="C17" s="843"/>
      <c r="D17" s="392" t="s">
        <v>158</v>
      </c>
      <c r="E17" s="393">
        <v>0</v>
      </c>
      <c r="F17" s="393">
        <v>0</v>
      </c>
      <c r="G17" s="393">
        <v>261000</v>
      </c>
      <c r="H17" s="393">
        <v>0</v>
      </c>
      <c r="I17" s="393">
        <v>0</v>
      </c>
      <c r="J17" s="393">
        <v>0</v>
      </c>
      <c r="K17" s="393">
        <v>0</v>
      </c>
      <c r="L17" s="393">
        <v>0</v>
      </c>
      <c r="M17" s="393">
        <v>0</v>
      </c>
      <c r="N17" s="393">
        <v>0</v>
      </c>
      <c r="O17" s="393">
        <v>0</v>
      </c>
      <c r="P17" s="394">
        <f>N17-O17</f>
        <v>0</v>
      </c>
      <c r="Q17" s="393">
        <v>0</v>
      </c>
      <c r="R17" s="393">
        <v>0</v>
      </c>
      <c r="S17" s="390"/>
    </row>
    <row r="18" spans="1:19" s="391" customFormat="1" ht="16.5" customHeight="1" thickBot="1">
      <c r="A18" s="878"/>
      <c r="B18" s="844"/>
      <c r="C18" s="845"/>
      <c r="D18" s="398" t="s">
        <v>197</v>
      </c>
      <c r="E18" s="396">
        <f aca="true" t="shared" si="3" ref="E18:R18">SUM(E16:E17)</f>
        <v>600000</v>
      </c>
      <c r="F18" s="396">
        <f t="shared" si="3"/>
        <v>980000</v>
      </c>
      <c r="G18" s="396">
        <f t="shared" si="3"/>
        <v>1661000</v>
      </c>
      <c r="H18" s="396">
        <f t="shared" si="3"/>
        <v>900000</v>
      </c>
      <c r="I18" s="396">
        <f t="shared" si="3"/>
        <v>900000</v>
      </c>
      <c r="J18" s="396">
        <f>SUM(J16:J17)</f>
        <v>900000</v>
      </c>
      <c r="K18" s="396">
        <f>SUM(K16:K17)</f>
        <v>1000000</v>
      </c>
      <c r="L18" s="396">
        <f>SUM(L16:L17)</f>
        <v>1000000</v>
      </c>
      <c r="M18" s="396">
        <f>SUM(M16:M17)</f>
        <v>1500000</v>
      </c>
      <c r="N18" s="396">
        <f t="shared" si="3"/>
        <v>0</v>
      </c>
      <c r="O18" s="396">
        <f t="shared" si="3"/>
        <v>0</v>
      </c>
      <c r="P18" s="397">
        <f t="shared" si="3"/>
        <v>0</v>
      </c>
      <c r="Q18" s="396">
        <f t="shared" si="3"/>
        <v>0</v>
      </c>
      <c r="R18" s="396">
        <f t="shared" si="3"/>
        <v>0</v>
      </c>
      <c r="S18" s="390"/>
    </row>
    <row r="19" spans="1:19" s="391" customFormat="1" ht="16.5" customHeight="1">
      <c r="A19" s="837" t="s">
        <v>31</v>
      </c>
      <c r="B19" s="863" t="s">
        <v>481</v>
      </c>
      <c r="C19" s="879" t="s">
        <v>460</v>
      </c>
      <c r="D19" s="399" t="s">
        <v>188</v>
      </c>
      <c r="E19" s="388">
        <v>500000</v>
      </c>
      <c r="F19" s="388">
        <v>623000</v>
      </c>
      <c r="G19" s="388">
        <v>750000</v>
      </c>
      <c r="H19" s="388">
        <v>340000</v>
      </c>
      <c r="I19" s="388">
        <v>310000</v>
      </c>
      <c r="J19" s="388">
        <v>0</v>
      </c>
      <c r="K19" s="388">
        <v>0</v>
      </c>
      <c r="L19" s="388">
        <v>500000</v>
      </c>
      <c r="M19" s="388">
        <v>1300000</v>
      </c>
      <c r="N19" s="388">
        <v>0</v>
      </c>
      <c r="O19" s="388">
        <v>0</v>
      </c>
      <c r="P19" s="389">
        <f>N19-O19</f>
        <v>0</v>
      </c>
      <c r="Q19" s="388">
        <v>0</v>
      </c>
      <c r="R19" s="388">
        <v>0</v>
      </c>
      <c r="S19" s="390"/>
    </row>
    <row r="20" spans="1:19" s="391" customFormat="1" ht="16.5" customHeight="1" thickBot="1">
      <c r="A20" s="838"/>
      <c r="B20" s="864"/>
      <c r="C20" s="880"/>
      <c r="D20" s="400" t="s">
        <v>158</v>
      </c>
      <c r="E20" s="401">
        <v>770000</v>
      </c>
      <c r="F20" s="401">
        <v>1947000</v>
      </c>
      <c r="G20" s="401">
        <v>1756000</v>
      </c>
      <c r="H20" s="401">
        <v>1060000</v>
      </c>
      <c r="I20" s="401">
        <v>1790000</v>
      </c>
      <c r="J20" s="401">
        <v>0</v>
      </c>
      <c r="K20" s="401">
        <v>0</v>
      </c>
      <c r="L20" s="401">
        <v>2850000</v>
      </c>
      <c r="M20" s="401">
        <v>1520000</v>
      </c>
      <c r="N20" s="401">
        <v>0</v>
      </c>
      <c r="O20" s="401">
        <v>0</v>
      </c>
      <c r="P20" s="402">
        <f>N20-O20</f>
        <v>0</v>
      </c>
      <c r="Q20" s="401">
        <v>0</v>
      </c>
      <c r="R20" s="401">
        <v>0</v>
      </c>
      <c r="S20" s="390"/>
    </row>
    <row r="21" spans="1:19" s="391" customFormat="1" ht="16.5" customHeight="1" thickBot="1">
      <c r="A21" s="838"/>
      <c r="B21" s="864"/>
      <c r="C21" s="881"/>
      <c r="D21" s="535" t="s">
        <v>197</v>
      </c>
      <c r="E21" s="536">
        <f aca="true" t="shared" si="4" ref="E21:R21">SUM(E19:E20)</f>
        <v>1270000</v>
      </c>
      <c r="F21" s="536">
        <f t="shared" si="4"/>
        <v>2570000</v>
      </c>
      <c r="G21" s="536">
        <f t="shared" si="4"/>
        <v>2506000</v>
      </c>
      <c r="H21" s="536">
        <f t="shared" si="4"/>
        <v>1400000</v>
      </c>
      <c r="I21" s="536">
        <f t="shared" si="4"/>
        <v>2100000</v>
      </c>
      <c r="J21" s="536">
        <f>SUM(J19:J20)</f>
        <v>0</v>
      </c>
      <c r="K21" s="536">
        <f>SUM(K19:K20)</f>
        <v>0</v>
      </c>
      <c r="L21" s="536">
        <f>SUM(L19:L20)</f>
        <v>3350000</v>
      </c>
      <c r="M21" s="536">
        <f>SUM(M19:M20)</f>
        <v>2820000</v>
      </c>
      <c r="N21" s="536">
        <f t="shared" si="4"/>
        <v>0</v>
      </c>
      <c r="O21" s="536">
        <f t="shared" si="4"/>
        <v>0</v>
      </c>
      <c r="P21" s="537">
        <f t="shared" si="4"/>
        <v>0</v>
      </c>
      <c r="Q21" s="536">
        <f t="shared" si="4"/>
        <v>0</v>
      </c>
      <c r="R21" s="536">
        <f t="shared" si="4"/>
        <v>0</v>
      </c>
      <c r="S21" s="390"/>
    </row>
    <row r="22" spans="1:19" s="391" customFormat="1" ht="16.5" customHeight="1">
      <c r="A22" s="858"/>
      <c r="B22" s="882"/>
      <c r="C22" s="879" t="s">
        <v>461</v>
      </c>
      <c r="D22" s="399" t="s">
        <v>188</v>
      </c>
      <c r="E22" s="388">
        <v>400000</v>
      </c>
      <c r="F22" s="388">
        <v>650000</v>
      </c>
      <c r="G22" s="388">
        <v>600000</v>
      </c>
      <c r="H22" s="388">
        <v>500000</v>
      </c>
      <c r="I22" s="388">
        <v>350000</v>
      </c>
      <c r="J22" s="388">
        <v>0</v>
      </c>
      <c r="K22" s="388">
        <v>0</v>
      </c>
      <c r="L22" s="388">
        <v>200000</v>
      </c>
      <c r="M22" s="388">
        <v>700000</v>
      </c>
      <c r="N22" s="388">
        <v>0</v>
      </c>
      <c r="O22" s="388">
        <v>0</v>
      </c>
      <c r="P22" s="389">
        <f>N22-O22</f>
        <v>0</v>
      </c>
      <c r="Q22" s="388">
        <v>0</v>
      </c>
      <c r="R22" s="388">
        <v>0</v>
      </c>
      <c r="S22" s="390"/>
    </row>
    <row r="23" spans="1:19" s="391" customFormat="1" ht="16.5" customHeight="1" thickBot="1">
      <c r="A23" s="858"/>
      <c r="B23" s="882"/>
      <c r="C23" s="880"/>
      <c r="D23" s="392" t="s">
        <v>158</v>
      </c>
      <c r="E23" s="393">
        <v>150000</v>
      </c>
      <c r="F23" s="393">
        <v>1400000</v>
      </c>
      <c r="G23" s="393">
        <v>450000</v>
      </c>
      <c r="H23" s="393">
        <v>0</v>
      </c>
      <c r="I23" s="393">
        <v>200000</v>
      </c>
      <c r="J23" s="393">
        <v>0</v>
      </c>
      <c r="K23" s="393">
        <v>0</v>
      </c>
      <c r="L23" s="393">
        <v>300000</v>
      </c>
      <c r="M23" s="393">
        <v>500000</v>
      </c>
      <c r="N23" s="401">
        <v>0</v>
      </c>
      <c r="O23" s="401">
        <v>0</v>
      </c>
      <c r="P23" s="402">
        <f>N23-O23</f>
        <v>0</v>
      </c>
      <c r="Q23" s="393">
        <v>0</v>
      </c>
      <c r="R23" s="393">
        <v>0</v>
      </c>
      <c r="S23" s="390"/>
    </row>
    <row r="24" spans="1:19" s="391" customFormat="1" ht="16.5" customHeight="1" thickBot="1">
      <c r="A24" s="858"/>
      <c r="B24" s="882"/>
      <c r="C24" s="881"/>
      <c r="D24" s="535" t="s">
        <v>197</v>
      </c>
      <c r="E24" s="536">
        <f aca="true" t="shared" si="5" ref="E24:R24">SUM(E22:E23)</f>
        <v>550000</v>
      </c>
      <c r="F24" s="536">
        <f t="shared" si="5"/>
        <v>2050000</v>
      </c>
      <c r="G24" s="536">
        <f t="shared" si="5"/>
        <v>1050000</v>
      </c>
      <c r="H24" s="536">
        <f t="shared" si="5"/>
        <v>500000</v>
      </c>
      <c r="I24" s="536">
        <f t="shared" si="5"/>
        <v>550000</v>
      </c>
      <c r="J24" s="536">
        <f>SUM(J22:J23)</f>
        <v>0</v>
      </c>
      <c r="K24" s="536">
        <f>SUM(K22:K23)</f>
        <v>0</v>
      </c>
      <c r="L24" s="536">
        <f>SUM(L22:L23)</f>
        <v>500000</v>
      </c>
      <c r="M24" s="536">
        <f>SUM(M22:M23)</f>
        <v>1200000</v>
      </c>
      <c r="N24" s="536">
        <f t="shared" si="5"/>
        <v>0</v>
      </c>
      <c r="O24" s="536">
        <f t="shared" si="5"/>
        <v>0</v>
      </c>
      <c r="P24" s="537">
        <f t="shared" si="5"/>
        <v>0</v>
      </c>
      <c r="Q24" s="536">
        <f t="shared" si="5"/>
        <v>0</v>
      </c>
      <c r="R24" s="536">
        <f t="shared" si="5"/>
        <v>0</v>
      </c>
      <c r="S24" s="390"/>
    </row>
    <row r="25" spans="1:19" s="391" customFormat="1" ht="16.5" customHeight="1">
      <c r="A25" s="858"/>
      <c r="B25" s="882"/>
      <c r="C25" s="879" t="s">
        <v>97</v>
      </c>
      <c r="D25" s="399" t="s">
        <v>188</v>
      </c>
      <c r="E25" s="388">
        <v>500000</v>
      </c>
      <c r="F25" s="388">
        <v>927000</v>
      </c>
      <c r="G25" s="388">
        <v>820000</v>
      </c>
      <c r="H25" s="388">
        <v>825000</v>
      </c>
      <c r="I25" s="388">
        <v>850000</v>
      </c>
      <c r="J25" s="388">
        <v>0</v>
      </c>
      <c r="K25" s="388">
        <v>0</v>
      </c>
      <c r="L25" s="388">
        <v>1000000</v>
      </c>
      <c r="M25" s="388">
        <v>2500000</v>
      </c>
      <c r="N25" s="388">
        <v>0</v>
      </c>
      <c r="O25" s="388">
        <v>0</v>
      </c>
      <c r="P25" s="389">
        <f>N25-O25</f>
        <v>0</v>
      </c>
      <c r="Q25" s="388">
        <v>0</v>
      </c>
      <c r="R25" s="388">
        <v>0</v>
      </c>
      <c r="S25" s="390"/>
    </row>
    <row r="26" spans="1:19" s="391" customFormat="1" ht="16.5" customHeight="1" thickBot="1">
      <c r="A26" s="858"/>
      <c r="B26" s="882"/>
      <c r="C26" s="880"/>
      <c r="D26" s="392" t="s">
        <v>158</v>
      </c>
      <c r="E26" s="393">
        <v>0</v>
      </c>
      <c r="F26" s="393">
        <v>0</v>
      </c>
      <c r="G26" s="393">
        <v>0</v>
      </c>
      <c r="H26" s="393">
        <v>0</v>
      </c>
      <c r="I26" s="393">
        <v>0</v>
      </c>
      <c r="J26" s="393">
        <v>0</v>
      </c>
      <c r="K26" s="393">
        <v>0</v>
      </c>
      <c r="L26" s="393">
        <v>0</v>
      </c>
      <c r="M26" s="393">
        <v>0</v>
      </c>
      <c r="N26" s="393">
        <v>0</v>
      </c>
      <c r="O26" s="393">
        <v>0</v>
      </c>
      <c r="P26" s="402">
        <f>N26-O26</f>
        <v>0</v>
      </c>
      <c r="Q26" s="393">
        <v>0</v>
      </c>
      <c r="R26" s="393">
        <v>0</v>
      </c>
      <c r="S26" s="390"/>
    </row>
    <row r="27" spans="1:19" s="391" customFormat="1" ht="16.5" customHeight="1" thickBot="1">
      <c r="A27" s="858"/>
      <c r="B27" s="882"/>
      <c r="C27" s="881"/>
      <c r="D27" s="535" t="s">
        <v>197</v>
      </c>
      <c r="E27" s="536">
        <f aca="true" t="shared" si="6" ref="E27:R27">SUM(E25:E26)</f>
        <v>500000</v>
      </c>
      <c r="F27" s="536">
        <f t="shared" si="6"/>
        <v>927000</v>
      </c>
      <c r="G27" s="536">
        <f t="shared" si="6"/>
        <v>820000</v>
      </c>
      <c r="H27" s="536">
        <f t="shared" si="6"/>
        <v>825000</v>
      </c>
      <c r="I27" s="536">
        <f t="shared" si="6"/>
        <v>850000</v>
      </c>
      <c r="J27" s="536">
        <f>SUM(J25:J26)</f>
        <v>0</v>
      </c>
      <c r="K27" s="536">
        <f>SUM(K25:K26)</f>
        <v>0</v>
      </c>
      <c r="L27" s="536">
        <f>SUM(L25:L26)</f>
        <v>1000000</v>
      </c>
      <c r="M27" s="536">
        <f>SUM(M25:M26)</f>
        <v>2500000</v>
      </c>
      <c r="N27" s="536">
        <f t="shared" si="6"/>
        <v>0</v>
      </c>
      <c r="O27" s="536">
        <f t="shared" si="6"/>
        <v>0</v>
      </c>
      <c r="P27" s="537">
        <f t="shared" si="6"/>
        <v>0</v>
      </c>
      <c r="Q27" s="536">
        <f t="shared" si="6"/>
        <v>0</v>
      </c>
      <c r="R27" s="536">
        <f t="shared" si="6"/>
        <v>0</v>
      </c>
      <c r="S27" s="390"/>
    </row>
    <row r="28" spans="1:19" s="391" customFormat="1" ht="16.5" customHeight="1">
      <c r="A28" s="858"/>
      <c r="B28" s="882"/>
      <c r="C28" s="863" t="s">
        <v>197</v>
      </c>
      <c r="D28" s="529" t="s">
        <v>188</v>
      </c>
      <c r="E28" s="530">
        <f aca="true" t="shared" si="7" ref="E28:I29">E19+E22+E25</f>
        <v>1400000</v>
      </c>
      <c r="F28" s="530">
        <f t="shared" si="7"/>
        <v>2200000</v>
      </c>
      <c r="G28" s="530">
        <f t="shared" si="7"/>
        <v>2170000</v>
      </c>
      <c r="H28" s="530">
        <f t="shared" si="7"/>
        <v>1665000</v>
      </c>
      <c r="I28" s="530">
        <f t="shared" si="7"/>
        <v>1510000</v>
      </c>
      <c r="J28" s="530">
        <v>700000</v>
      </c>
      <c r="K28" s="530">
        <v>2000000</v>
      </c>
      <c r="L28" s="530">
        <f>L19+L22+L25</f>
        <v>1700000</v>
      </c>
      <c r="M28" s="530">
        <f>M19+M22+M25</f>
        <v>4500000</v>
      </c>
      <c r="N28" s="530">
        <v>0</v>
      </c>
      <c r="O28" s="530">
        <v>0</v>
      </c>
      <c r="P28" s="531">
        <f>N28-O28</f>
        <v>0</v>
      </c>
      <c r="Q28" s="530">
        <v>0</v>
      </c>
      <c r="R28" s="530">
        <v>0</v>
      </c>
      <c r="S28" s="390"/>
    </row>
    <row r="29" spans="1:19" s="391" customFormat="1" ht="16.5" customHeight="1" thickBot="1">
      <c r="A29" s="858"/>
      <c r="B29" s="882"/>
      <c r="C29" s="864"/>
      <c r="D29" s="532" t="s">
        <v>158</v>
      </c>
      <c r="E29" s="533">
        <f t="shared" si="7"/>
        <v>920000</v>
      </c>
      <c r="F29" s="533">
        <f t="shared" si="7"/>
        <v>3347000</v>
      </c>
      <c r="G29" s="533">
        <f t="shared" si="7"/>
        <v>2206000</v>
      </c>
      <c r="H29" s="533">
        <f t="shared" si="7"/>
        <v>1060000</v>
      </c>
      <c r="I29" s="533">
        <f t="shared" si="7"/>
        <v>1990000</v>
      </c>
      <c r="J29" s="533">
        <v>3000000</v>
      </c>
      <c r="K29" s="533">
        <v>2500000</v>
      </c>
      <c r="L29" s="533">
        <f>L20+L23+L26</f>
        <v>3150000</v>
      </c>
      <c r="M29" s="533">
        <f>M20+M23+M26</f>
        <v>2020000</v>
      </c>
      <c r="N29" s="533">
        <f>N20+N23+N26</f>
        <v>0</v>
      </c>
      <c r="O29" s="533">
        <v>0</v>
      </c>
      <c r="P29" s="534">
        <f>N29-O29</f>
        <v>0</v>
      </c>
      <c r="Q29" s="533">
        <v>0</v>
      </c>
      <c r="R29" s="533">
        <v>0</v>
      </c>
      <c r="S29" s="390"/>
    </row>
    <row r="30" spans="1:19" s="391" customFormat="1" ht="16.5" customHeight="1" thickBot="1">
      <c r="A30" s="859"/>
      <c r="B30" s="883"/>
      <c r="C30" s="865"/>
      <c r="D30" s="398" t="s">
        <v>197</v>
      </c>
      <c r="E30" s="396">
        <f aca="true" t="shared" si="8" ref="E30:R30">SUM(E28:E29)</f>
        <v>2320000</v>
      </c>
      <c r="F30" s="396">
        <f t="shared" si="8"/>
        <v>5547000</v>
      </c>
      <c r="G30" s="396">
        <f t="shared" si="8"/>
        <v>4376000</v>
      </c>
      <c r="H30" s="396">
        <f t="shared" si="8"/>
        <v>2725000</v>
      </c>
      <c r="I30" s="396">
        <f t="shared" si="8"/>
        <v>3500000</v>
      </c>
      <c r="J30" s="396">
        <f>SUM(J28:J29)</f>
        <v>3700000</v>
      </c>
      <c r="K30" s="396">
        <f>SUM(K28:K29)</f>
        <v>4500000</v>
      </c>
      <c r="L30" s="396">
        <f>SUM(L28:L29)</f>
        <v>4850000</v>
      </c>
      <c r="M30" s="396">
        <f>SUM(M28:M29)</f>
        <v>6520000</v>
      </c>
      <c r="N30" s="396">
        <f t="shared" si="8"/>
        <v>0</v>
      </c>
      <c r="O30" s="396">
        <f t="shared" si="8"/>
        <v>0</v>
      </c>
      <c r="P30" s="397">
        <f t="shared" si="8"/>
        <v>0</v>
      </c>
      <c r="Q30" s="396">
        <f t="shared" si="8"/>
        <v>0</v>
      </c>
      <c r="R30" s="396">
        <f t="shared" si="8"/>
        <v>0</v>
      </c>
      <c r="S30" s="390"/>
    </row>
    <row r="31" spans="1:19" s="391" customFormat="1" ht="16.5" customHeight="1">
      <c r="A31" s="837" t="s">
        <v>451</v>
      </c>
      <c r="B31" s="884" t="s">
        <v>400</v>
      </c>
      <c r="C31" s="885"/>
      <c r="D31" s="387" t="s">
        <v>188</v>
      </c>
      <c r="E31" s="388">
        <v>0</v>
      </c>
      <c r="F31" s="388">
        <v>200000</v>
      </c>
      <c r="G31" s="388">
        <v>10000</v>
      </c>
      <c r="H31" s="388">
        <v>10000</v>
      </c>
      <c r="I31" s="388">
        <v>0</v>
      </c>
      <c r="J31" s="388">
        <v>0</v>
      </c>
      <c r="K31" s="388">
        <v>0</v>
      </c>
      <c r="L31" s="388">
        <v>0</v>
      </c>
      <c r="M31" s="388">
        <v>0</v>
      </c>
      <c r="N31" s="388">
        <v>0</v>
      </c>
      <c r="O31" s="388">
        <v>0</v>
      </c>
      <c r="P31" s="389">
        <f>N31-O31</f>
        <v>0</v>
      </c>
      <c r="Q31" s="388">
        <v>0</v>
      </c>
      <c r="R31" s="388">
        <v>0</v>
      </c>
      <c r="S31" s="390"/>
    </row>
    <row r="32" spans="1:19" s="391" customFormat="1" ht="16.5" customHeight="1" thickBot="1">
      <c r="A32" s="838"/>
      <c r="B32" s="886"/>
      <c r="C32" s="887"/>
      <c r="D32" s="392" t="s">
        <v>158</v>
      </c>
      <c r="E32" s="393">
        <v>0</v>
      </c>
      <c r="F32" s="393">
        <v>0</v>
      </c>
      <c r="G32" s="393">
        <v>0</v>
      </c>
      <c r="H32" s="393">
        <v>0</v>
      </c>
      <c r="I32" s="393">
        <v>0</v>
      </c>
      <c r="J32" s="393">
        <v>0</v>
      </c>
      <c r="K32" s="393">
        <v>0</v>
      </c>
      <c r="L32" s="393">
        <v>0</v>
      </c>
      <c r="M32" s="393">
        <v>0</v>
      </c>
      <c r="N32" s="393">
        <v>0</v>
      </c>
      <c r="O32" s="393">
        <v>0</v>
      </c>
      <c r="P32" s="394">
        <f>N32-O32</f>
        <v>0</v>
      </c>
      <c r="Q32" s="393">
        <v>0</v>
      </c>
      <c r="R32" s="393">
        <v>0</v>
      </c>
      <c r="S32" s="390"/>
    </row>
    <row r="33" spans="1:19" s="391" customFormat="1" ht="16.5" customHeight="1" thickBot="1">
      <c r="A33" s="839"/>
      <c r="B33" s="888"/>
      <c r="C33" s="889"/>
      <c r="D33" s="398" t="s">
        <v>197</v>
      </c>
      <c r="E33" s="396">
        <f aca="true" t="shared" si="9" ref="E33:R33">SUM(E31:E32)</f>
        <v>0</v>
      </c>
      <c r="F33" s="396">
        <f t="shared" si="9"/>
        <v>200000</v>
      </c>
      <c r="G33" s="396">
        <f t="shared" si="9"/>
        <v>10000</v>
      </c>
      <c r="H33" s="396">
        <f t="shared" si="9"/>
        <v>10000</v>
      </c>
      <c r="I33" s="396">
        <f t="shared" si="9"/>
        <v>0</v>
      </c>
      <c r="J33" s="396">
        <f>SUM(J31:J32)</f>
        <v>0</v>
      </c>
      <c r="K33" s="396">
        <f>SUM(K31:K32)</f>
        <v>0</v>
      </c>
      <c r="L33" s="396">
        <f>SUM(L31:L32)</f>
        <v>0</v>
      </c>
      <c r="M33" s="396">
        <f>SUM(M31:M32)</f>
        <v>0</v>
      </c>
      <c r="N33" s="396">
        <f t="shared" si="9"/>
        <v>0</v>
      </c>
      <c r="O33" s="396">
        <f t="shared" si="9"/>
        <v>0</v>
      </c>
      <c r="P33" s="397">
        <f t="shared" si="9"/>
        <v>0</v>
      </c>
      <c r="Q33" s="396">
        <f t="shared" si="9"/>
        <v>0</v>
      </c>
      <c r="R33" s="396">
        <f t="shared" si="9"/>
        <v>0</v>
      </c>
      <c r="S33" s="390"/>
    </row>
    <row r="34" spans="1:19" s="406" customFormat="1" ht="19.5" customHeight="1">
      <c r="A34" s="849" t="s">
        <v>175</v>
      </c>
      <c r="B34" s="850"/>
      <c r="C34" s="851"/>
      <c r="D34" s="403" t="s">
        <v>188</v>
      </c>
      <c r="E34" s="404">
        <f>E7+E10+E13+E16+E28+E31</f>
        <v>10160000</v>
      </c>
      <c r="F34" s="404">
        <f aca="true" t="shared" si="10" ref="F34:R35">F7+F10+F13+F16+F28+F31</f>
        <v>12340000</v>
      </c>
      <c r="G34" s="404">
        <f t="shared" si="10"/>
        <v>14643000</v>
      </c>
      <c r="H34" s="404">
        <f t="shared" si="10"/>
        <v>12850000</v>
      </c>
      <c r="I34" s="404">
        <f t="shared" si="10"/>
        <v>12010000</v>
      </c>
      <c r="J34" s="404">
        <f t="shared" si="10"/>
        <v>13000000</v>
      </c>
      <c r="K34" s="404">
        <f t="shared" si="10"/>
        <v>14000000</v>
      </c>
      <c r="L34" s="404">
        <f t="shared" si="10"/>
        <v>14850000</v>
      </c>
      <c r="M34" s="404">
        <f>M7+M10+M13+M16+M28+M31</f>
        <v>20480000</v>
      </c>
      <c r="N34" s="404">
        <f t="shared" si="10"/>
        <v>0</v>
      </c>
      <c r="O34" s="404">
        <f t="shared" si="10"/>
        <v>0</v>
      </c>
      <c r="P34" s="404">
        <f t="shared" si="10"/>
        <v>0</v>
      </c>
      <c r="Q34" s="404">
        <f t="shared" si="10"/>
        <v>0</v>
      </c>
      <c r="R34" s="404">
        <f t="shared" si="10"/>
        <v>0</v>
      </c>
      <c r="S34" s="405"/>
    </row>
    <row r="35" spans="1:19" s="406" customFormat="1" ht="19.5" customHeight="1" thickBot="1">
      <c r="A35" s="852"/>
      <c r="B35" s="853"/>
      <c r="C35" s="854"/>
      <c r="D35" s="407" t="s">
        <v>158</v>
      </c>
      <c r="E35" s="408">
        <f>E8+E11+E14+E17+E29+E32</f>
        <v>4850000</v>
      </c>
      <c r="F35" s="408">
        <f t="shared" si="10"/>
        <v>3347000</v>
      </c>
      <c r="G35" s="408">
        <f t="shared" si="10"/>
        <v>3467000</v>
      </c>
      <c r="H35" s="408">
        <f t="shared" si="10"/>
        <v>5150000</v>
      </c>
      <c r="I35" s="408">
        <f t="shared" si="10"/>
        <v>5990000</v>
      </c>
      <c r="J35" s="408">
        <f t="shared" si="10"/>
        <v>3000000</v>
      </c>
      <c r="K35" s="408">
        <f t="shared" si="10"/>
        <v>3000000</v>
      </c>
      <c r="L35" s="408">
        <f t="shared" si="10"/>
        <v>3150000</v>
      </c>
      <c r="M35" s="408">
        <f>M8+M11+M14+M17+M29+M32</f>
        <v>2020000</v>
      </c>
      <c r="N35" s="408">
        <f t="shared" si="10"/>
        <v>0</v>
      </c>
      <c r="O35" s="408">
        <f t="shared" si="10"/>
        <v>0</v>
      </c>
      <c r="P35" s="408">
        <f t="shared" si="10"/>
        <v>0</v>
      </c>
      <c r="Q35" s="408">
        <f t="shared" si="10"/>
        <v>0</v>
      </c>
      <c r="R35" s="408">
        <f t="shared" si="10"/>
        <v>0</v>
      </c>
      <c r="S35" s="405"/>
    </row>
    <row r="36" spans="1:19" s="412" customFormat="1" ht="19.5" customHeight="1" thickBot="1">
      <c r="A36" s="855"/>
      <c r="B36" s="856"/>
      <c r="C36" s="857"/>
      <c r="D36" s="409" t="s">
        <v>197</v>
      </c>
      <c r="E36" s="410">
        <f aca="true" t="shared" si="11" ref="E36:R36">SUM(E34:E35)</f>
        <v>15010000</v>
      </c>
      <c r="F36" s="410">
        <f t="shared" si="11"/>
        <v>15687000</v>
      </c>
      <c r="G36" s="410">
        <f t="shared" si="11"/>
        <v>18110000</v>
      </c>
      <c r="H36" s="410">
        <f t="shared" si="11"/>
        <v>18000000</v>
      </c>
      <c r="I36" s="410">
        <f t="shared" si="11"/>
        <v>18000000</v>
      </c>
      <c r="J36" s="410">
        <f>SUM(J34:J35)</f>
        <v>16000000</v>
      </c>
      <c r="K36" s="410">
        <f>SUM(K34:K35)</f>
        <v>17000000</v>
      </c>
      <c r="L36" s="410">
        <f>SUM(L34:L35)</f>
        <v>18000000</v>
      </c>
      <c r="M36" s="410">
        <f>SUM(M34:M35)</f>
        <v>22500000</v>
      </c>
      <c r="N36" s="410">
        <f t="shared" si="11"/>
        <v>0</v>
      </c>
      <c r="O36" s="410">
        <f t="shared" si="11"/>
        <v>0</v>
      </c>
      <c r="P36" s="410">
        <f t="shared" si="11"/>
        <v>0</v>
      </c>
      <c r="Q36" s="410">
        <f t="shared" si="11"/>
        <v>0</v>
      </c>
      <c r="R36" s="410">
        <f t="shared" si="11"/>
        <v>0</v>
      </c>
      <c r="S36" s="411"/>
    </row>
    <row r="37" spans="1:19" s="391" customFormat="1" ht="16.5" customHeight="1">
      <c r="A37" s="837" t="s">
        <v>31</v>
      </c>
      <c r="B37" s="840" t="s">
        <v>493</v>
      </c>
      <c r="C37" s="841"/>
      <c r="D37" s="387" t="s">
        <v>188</v>
      </c>
      <c r="E37" s="388">
        <v>0</v>
      </c>
      <c r="F37" s="388">
        <v>0</v>
      </c>
      <c r="G37" s="388">
        <v>0</v>
      </c>
      <c r="H37" s="388">
        <v>0</v>
      </c>
      <c r="I37" s="388">
        <v>0</v>
      </c>
      <c r="J37" s="388">
        <v>0</v>
      </c>
      <c r="K37" s="388">
        <v>400000</v>
      </c>
      <c r="L37" s="388">
        <v>400000</v>
      </c>
      <c r="M37" s="388">
        <v>450000</v>
      </c>
      <c r="N37" s="388">
        <v>0</v>
      </c>
      <c r="O37" s="388">
        <v>0</v>
      </c>
      <c r="P37" s="389">
        <f>N37-O37</f>
        <v>0</v>
      </c>
      <c r="Q37" s="388">
        <v>0</v>
      </c>
      <c r="R37" s="388">
        <v>0</v>
      </c>
      <c r="S37" s="390"/>
    </row>
    <row r="38" spans="1:19" s="391" customFormat="1" ht="16.5" customHeight="1" thickBot="1">
      <c r="A38" s="838"/>
      <c r="B38" s="842"/>
      <c r="C38" s="843"/>
      <c r="D38" s="392" t="s">
        <v>158</v>
      </c>
      <c r="E38" s="393">
        <v>0</v>
      </c>
      <c r="F38" s="393">
        <v>0</v>
      </c>
      <c r="G38" s="393">
        <v>0</v>
      </c>
      <c r="H38" s="393">
        <v>0</v>
      </c>
      <c r="I38" s="393">
        <v>0</v>
      </c>
      <c r="J38" s="393">
        <v>0</v>
      </c>
      <c r="K38" s="393">
        <v>0</v>
      </c>
      <c r="L38" s="393">
        <v>0</v>
      </c>
      <c r="M38" s="393">
        <v>0</v>
      </c>
      <c r="N38" s="393">
        <v>0</v>
      </c>
      <c r="O38" s="393">
        <v>0</v>
      </c>
      <c r="P38" s="394">
        <f>N38-O38</f>
        <v>0</v>
      </c>
      <c r="Q38" s="393">
        <v>0</v>
      </c>
      <c r="R38" s="393">
        <v>0</v>
      </c>
      <c r="S38" s="390"/>
    </row>
    <row r="39" spans="1:19" s="391" customFormat="1" ht="16.5" customHeight="1" thickBot="1">
      <c r="A39" s="839"/>
      <c r="B39" s="844"/>
      <c r="C39" s="845"/>
      <c r="D39" s="398" t="s">
        <v>197</v>
      </c>
      <c r="E39" s="396">
        <f aca="true" t="shared" si="12" ref="E39:R39">SUM(E37:E38)</f>
        <v>0</v>
      </c>
      <c r="F39" s="396">
        <f t="shared" si="12"/>
        <v>0</v>
      </c>
      <c r="G39" s="396">
        <f t="shared" si="12"/>
        <v>0</v>
      </c>
      <c r="H39" s="396">
        <f t="shared" si="12"/>
        <v>0</v>
      </c>
      <c r="I39" s="396">
        <f t="shared" si="12"/>
        <v>0</v>
      </c>
      <c r="J39" s="396">
        <f t="shared" si="12"/>
        <v>0</v>
      </c>
      <c r="K39" s="396">
        <f t="shared" si="12"/>
        <v>400000</v>
      </c>
      <c r="L39" s="396">
        <f t="shared" si="12"/>
        <v>400000</v>
      </c>
      <c r="M39" s="396">
        <f>SUM(M37:M38)</f>
        <v>450000</v>
      </c>
      <c r="N39" s="396">
        <f t="shared" si="12"/>
        <v>0</v>
      </c>
      <c r="O39" s="396">
        <f t="shared" si="12"/>
        <v>0</v>
      </c>
      <c r="P39" s="397">
        <f t="shared" si="12"/>
        <v>0</v>
      </c>
      <c r="Q39" s="396">
        <f t="shared" si="12"/>
        <v>0</v>
      </c>
      <c r="R39" s="396">
        <f t="shared" si="12"/>
        <v>0</v>
      </c>
      <c r="S39" s="390"/>
    </row>
    <row r="40" spans="1:19" s="406" customFormat="1" ht="19.5" customHeight="1">
      <c r="A40" s="849" t="s">
        <v>497</v>
      </c>
      <c r="B40" s="850"/>
      <c r="C40" s="851"/>
      <c r="D40" s="403" t="s">
        <v>188</v>
      </c>
      <c r="E40" s="404">
        <f aca="true" t="shared" si="13" ref="E40:R41">E37</f>
        <v>0</v>
      </c>
      <c r="F40" s="404">
        <f t="shared" si="13"/>
        <v>0</v>
      </c>
      <c r="G40" s="404">
        <f t="shared" si="13"/>
        <v>0</v>
      </c>
      <c r="H40" s="404">
        <f t="shared" si="13"/>
        <v>0</v>
      </c>
      <c r="I40" s="404">
        <f t="shared" si="13"/>
        <v>0</v>
      </c>
      <c r="J40" s="404">
        <f t="shared" si="13"/>
        <v>0</v>
      </c>
      <c r="K40" s="404">
        <f t="shared" si="13"/>
        <v>400000</v>
      </c>
      <c r="L40" s="404">
        <f t="shared" si="13"/>
        <v>400000</v>
      </c>
      <c r="M40" s="404">
        <f>M37</f>
        <v>450000</v>
      </c>
      <c r="N40" s="404">
        <f t="shared" si="13"/>
        <v>0</v>
      </c>
      <c r="O40" s="404">
        <f t="shared" si="13"/>
        <v>0</v>
      </c>
      <c r="P40" s="404">
        <f t="shared" si="13"/>
        <v>0</v>
      </c>
      <c r="Q40" s="404">
        <f t="shared" si="13"/>
        <v>0</v>
      </c>
      <c r="R40" s="404">
        <f t="shared" si="13"/>
        <v>0</v>
      </c>
      <c r="S40" s="405"/>
    </row>
    <row r="41" spans="1:19" s="406" customFormat="1" ht="19.5" customHeight="1" thickBot="1">
      <c r="A41" s="852"/>
      <c r="B41" s="853"/>
      <c r="C41" s="854"/>
      <c r="D41" s="407" t="s">
        <v>158</v>
      </c>
      <c r="E41" s="408">
        <f t="shared" si="13"/>
        <v>0</v>
      </c>
      <c r="F41" s="408">
        <f t="shared" si="13"/>
        <v>0</v>
      </c>
      <c r="G41" s="408">
        <f t="shared" si="13"/>
        <v>0</v>
      </c>
      <c r="H41" s="408">
        <f t="shared" si="13"/>
        <v>0</v>
      </c>
      <c r="I41" s="408">
        <f t="shared" si="13"/>
        <v>0</v>
      </c>
      <c r="J41" s="408">
        <f t="shared" si="13"/>
        <v>0</v>
      </c>
      <c r="K41" s="408">
        <f t="shared" si="13"/>
        <v>0</v>
      </c>
      <c r="L41" s="408">
        <f t="shared" si="13"/>
        <v>0</v>
      </c>
      <c r="M41" s="408">
        <f>M38</f>
        <v>0</v>
      </c>
      <c r="N41" s="408">
        <f t="shared" si="13"/>
        <v>0</v>
      </c>
      <c r="O41" s="408">
        <f t="shared" si="13"/>
        <v>0</v>
      </c>
      <c r="P41" s="408">
        <f t="shared" si="13"/>
        <v>0</v>
      </c>
      <c r="Q41" s="408">
        <f t="shared" si="13"/>
        <v>0</v>
      </c>
      <c r="R41" s="408">
        <f t="shared" si="13"/>
        <v>0</v>
      </c>
      <c r="S41" s="405"/>
    </row>
    <row r="42" spans="1:19" s="412" customFormat="1" ht="19.5" customHeight="1" thickBot="1">
      <c r="A42" s="855"/>
      <c r="B42" s="856"/>
      <c r="C42" s="857"/>
      <c r="D42" s="409" t="s">
        <v>197</v>
      </c>
      <c r="E42" s="410">
        <f aca="true" t="shared" si="14" ref="E42:R42">SUM(E40:E41)</f>
        <v>0</v>
      </c>
      <c r="F42" s="410">
        <f t="shared" si="14"/>
        <v>0</v>
      </c>
      <c r="G42" s="410">
        <f t="shared" si="14"/>
        <v>0</v>
      </c>
      <c r="H42" s="410">
        <f t="shared" si="14"/>
        <v>0</v>
      </c>
      <c r="I42" s="410">
        <f t="shared" si="14"/>
        <v>0</v>
      </c>
      <c r="J42" s="410">
        <f t="shared" si="14"/>
        <v>0</v>
      </c>
      <c r="K42" s="410">
        <f t="shared" si="14"/>
        <v>400000</v>
      </c>
      <c r="L42" s="410">
        <f t="shared" si="14"/>
        <v>400000</v>
      </c>
      <c r="M42" s="410">
        <f>SUM(M40:M41)</f>
        <v>450000</v>
      </c>
      <c r="N42" s="410">
        <f t="shared" si="14"/>
        <v>0</v>
      </c>
      <c r="O42" s="410">
        <f t="shared" si="14"/>
        <v>0</v>
      </c>
      <c r="P42" s="410">
        <f t="shared" si="14"/>
        <v>0</v>
      </c>
      <c r="Q42" s="410">
        <f t="shared" si="14"/>
        <v>0</v>
      </c>
      <c r="R42" s="410">
        <f t="shared" si="14"/>
        <v>0</v>
      </c>
      <c r="S42" s="411"/>
    </row>
    <row r="43" spans="1:19" s="391" customFormat="1" ht="16.5" customHeight="1">
      <c r="A43" s="876" t="s">
        <v>93</v>
      </c>
      <c r="B43" s="840" t="s">
        <v>96</v>
      </c>
      <c r="C43" s="841"/>
      <c r="D43" s="387" t="s">
        <v>188</v>
      </c>
      <c r="E43" s="388">
        <v>800000</v>
      </c>
      <c r="F43" s="388">
        <v>700000</v>
      </c>
      <c r="G43" s="388">
        <v>735000</v>
      </c>
      <c r="H43" s="388">
        <v>750000</v>
      </c>
      <c r="I43" s="388">
        <v>500000</v>
      </c>
      <c r="J43" s="388">
        <v>900000</v>
      </c>
      <c r="K43" s="388">
        <v>2500000</v>
      </c>
      <c r="L43" s="388">
        <v>750000</v>
      </c>
      <c r="M43" s="388">
        <v>2000</v>
      </c>
      <c r="N43" s="388">
        <v>0</v>
      </c>
      <c r="O43" s="388">
        <v>0</v>
      </c>
      <c r="P43" s="389">
        <f>N43-O43</f>
        <v>0</v>
      </c>
      <c r="Q43" s="388">
        <v>0</v>
      </c>
      <c r="R43" s="388">
        <v>0</v>
      </c>
      <c r="S43" s="390"/>
    </row>
    <row r="44" spans="1:19" s="391" customFormat="1" ht="16.5" customHeight="1" thickBot="1">
      <c r="A44" s="877"/>
      <c r="B44" s="842"/>
      <c r="C44" s="843"/>
      <c r="D44" s="392" t="s">
        <v>158</v>
      </c>
      <c r="E44" s="393">
        <v>0</v>
      </c>
      <c r="F44" s="393">
        <v>0</v>
      </c>
      <c r="G44" s="393">
        <v>0</v>
      </c>
      <c r="H44" s="393">
        <v>0</v>
      </c>
      <c r="I44" s="393">
        <v>0</v>
      </c>
      <c r="J44" s="393">
        <v>0</v>
      </c>
      <c r="K44" s="393">
        <v>0</v>
      </c>
      <c r="L44" s="393">
        <v>0</v>
      </c>
      <c r="M44" s="393">
        <v>0</v>
      </c>
      <c r="N44" s="393">
        <v>0</v>
      </c>
      <c r="O44" s="393">
        <v>0</v>
      </c>
      <c r="P44" s="394">
        <f>N44-O44</f>
        <v>0</v>
      </c>
      <c r="Q44" s="393">
        <v>0</v>
      </c>
      <c r="R44" s="393">
        <v>0</v>
      </c>
      <c r="S44" s="390"/>
    </row>
    <row r="45" spans="1:19" s="391" customFormat="1" ht="16.5" customHeight="1" thickBot="1">
      <c r="A45" s="878"/>
      <c r="B45" s="844"/>
      <c r="C45" s="845"/>
      <c r="D45" s="398" t="s">
        <v>197</v>
      </c>
      <c r="E45" s="396">
        <f aca="true" t="shared" si="15" ref="E45:R45">SUM(E43:E44)</f>
        <v>800000</v>
      </c>
      <c r="F45" s="396">
        <f t="shared" si="15"/>
        <v>700000</v>
      </c>
      <c r="G45" s="396">
        <f t="shared" si="15"/>
        <v>735000</v>
      </c>
      <c r="H45" s="396">
        <f t="shared" si="15"/>
        <v>750000</v>
      </c>
      <c r="I45" s="396">
        <f t="shared" si="15"/>
        <v>500000</v>
      </c>
      <c r="J45" s="396">
        <f>SUM(J43:J44)</f>
        <v>900000</v>
      </c>
      <c r="K45" s="396">
        <f>SUM(K43:K44)</f>
        <v>2500000</v>
      </c>
      <c r="L45" s="396">
        <f>SUM(L43:L44)</f>
        <v>750000</v>
      </c>
      <c r="M45" s="396">
        <f>SUM(M43:M44)</f>
        <v>2000</v>
      </c>
      <c r="N45" s="396">
        <f t="shared" si="15"/>
        <v>0</v>
      </c>
      <c r="O45" s="396">
        <f t="shared" si="15"/>
        <v>0</v>
      </c>
      <c r="P45" s="397">
        <f t="shared" si="15"/>
        <v>0</v>
      </c>
      <c r="Q45" s="396">
        <f t="shared" si="15"/>
        <v>0</v>
      </c>
      <c r="R45" s="396">
        <f t="shared" si="15"/>
        <v>0</v>
      </c>
      <c r="S45" s="390"/>
    </row>
    <row r="46" spans="1:19" s="406" customFormat="1" ht="19.5" customHeight="1">
      <c r="A46" s="849" t="s">
        <v>138</v>
      </c>
      <c r="B46" s="850"/>
      <c r="C46" s="851"/>
      <c r="D46" s="403" t="s">
        <v>188</v>
      </c>
      <c r="E46" s="404">
        <f>E43</f>
        <v>800000</v>
      </c>
      <c r="F46" s="404">
        <f aca="true" t="shared" si="16" ref="F46:P47">F43</f>
        <v>700000</v>
      </c>
      <c r="G46" s="404">
        <f t="shared" si="16"/>
        <v>735000</v>
      </c>
      <c r="H46" s="404">
        <f t="shared" si="16"/>
        <v>750000</v>
      </c>
      <c r="I46" s="404">
        <f t="shared" si="16"/>
        <v>500000</v>
      </c>
      <c r="J46" s="404">
        <f t="shared" si="16"/>
        <v>900000</v>
      </c>
      <c r="K46" s="404">
        <f t="shared" si="16"/>
        <v>2500000</v>
      </c>
      <c r="L46" s="404">
        <f t="shared" si="16"/>
        <v>750000</v>
      </c>
      <c r="M46" s="404">
        <f>M43</f>
        <v>2000</v>
      </c>
      <c r="N46" s="404">
        <f t="shared" si="16"/>
        <v>0</v>
      </c>
      <c r="O46" s="404">
        <f t="shared" si="16"/>
        <v>0</v>
      </c>
      <c r="P46" s="404">
        <f t="shared" si="16"/>
        <v>0</v>
      </c>
      <c r="Q46" s="404">
        <f>Q43</f>
        <v>0</v>
      </c>
      <c r="R46" s="404">
        <f>R43</f>
        <v>0</v>
      </c>
      <c r="S46" s="405"/>
    </row>
    <row r="47" spans="1:19" s="406" customFormat="1" ht="19.5" customHeight="1" thickBot="1">
      <c r="A47" s="852"/>
      <c r="B47" s="853"/>
      <c r="C47" s="854"/>
      <c r="D47" s="407" t="s">
        <v>158</v>
      </c>
      <c r="E47" s="408">
        <f>E44</f>
        <v>0</v>
      </c>
      <c r="F47" s="408">
        <f t="shared" si="16"/>
        <v>0</v>
      </c>
      <c r="G47" s="408">
        <f t="shared" si="16"/>
        <v>0</v>
      </c>
      <c r="H47" s="408">
        <f t="shared" si="16"/>
        <v>0</v>
      </c>
      <c r="I47" s="408">
        <f t="shared" si="16"/>
        <v>0</v>
      </c>
      <c r="J47" s="408">
        <f t="shared" si="16"/>
        <v>0</v>
      </c>
      <c r="K47" s="408">
        <f t="shared" si="16"/>
        <v>0</v>
      </c>
      <c r="L47" s="408">
        <f t="shared" si="16"/>
        <v>0</v>
      </c>
      <c r="M47" s="408">
        <f>M44</f>
        <v>0</v>
      </c>
      <c r="N47" s="408">
        <f t="shared" si="16"/>
        <v>0</v>
      </c>
      <c r="O47" s="408">
        <f t="shared" si="16"/>
        <v>0</v>
      </c>
      <c r="P47" s="408">
        <f t="shared" si="16"/>
        <v>0</v>
      </c>
      <c r="Q47" s="408">
        <f>Q44</f>
        <v>0</v>
      </c>
      <c r="R47" s="408">
        <f>R44</f>
        <v>0</v>
      </c>
      <c r="S47" s="405"/>
    </row>
    <row r="48" spans="1:19" s="412" customFormat="1" ht="19.5" customHeight="1" thickBot="1">
      <c r="A48" s="855"/>
      <c r="B48" s="856"/>
      <c r="C48" s="857"/>
      <c r="D48" s="409" t="s">
        <v>197</v>
      </c>
      <c r="E48" s="410">
        <f aca="true" t="shared" si="17" ref="E48:R48">SUM(E46:E47)</f>
        <v>800000</v>
      </c>
      <c r="F48" s="410">
        <f t="shared" si="17"/>
        <v>700000</v>
      </c>
      <c r="G48" s="410">
        <f t="shared" si="17"/>
        <v>735000</v>
      </c>
      <c r="H48" s="410">
        <f t="shared" si="17"/>
        <v>750000</v>
      </c>
      <c r="I48" s="410">
        <f t="shared" si="17"/>
        <v>500000</v>
      </c>
      <c r="J48" s="410">
        <f>SUM(J46:J47)</f>
        <v>900000</v>
      </c>
      <c r="K48" s="410">
        <f>SUM(K46:K47)</f>
        <v>2500000</v>
      </c>
      <c r="L48" s="410">
        <f>SUM(L46:L47)</f>
        <v>750000</v>
      </c>
      <c r="M48" s="410">
        <f>SUM(M46:M47)</f>
        <v>2000</v>
      </c>
      <c r="N48" s="410">
        <f t="shared" si="17"/>
        <v>0</v>
      </c>
      <c r="O48" s="410">
        <f t="shared" si="17"/>
        <v>0</v>
      </c>
      <c r="P48" s="410">
        <f t="shared" si="17"/>
        <v>0</v>
      </c>
      <c r="Q48" s="410">
        <f t="shared" si="17"/>
        <v>0</v>
      </c>
      <c r="R48" s="410">
        <f t="shared" si="17"/>
        <v>0</v>
      </c>
      <c r="S48" s="411"/>
    </row>
    <row r="49" spans="1:18" s="391" customFormat="1" ht="16.5" customHeight="1">
      <c r="A49" s="837" t="s">
        <v>484</v>
      </c>
      <c r="B49" s="840" t="s">
        <v>483</v>
      </c>
      <c r="C49" s="841"/>
      <c r="D49" s="387" t="s">
        <v>188</v>
      </c>
      <c r="E49" s="388">
        <v>0</v>
      </c>
      <c r="F49" s="388">
        <v>0</v>
      </c>
      <c r="G49" s="388">
        <v>0</v>
      </c>
      <c r="H49" s="388">
        <v>0</v>
      </c>
      <c r="I49" s="388">
        <v>0</v>
      </c>
      <c r="J49" s="388">
        <v>3500000</v>
      </c>
      <c r="K49" s="388">
        <v>3500000</v>
      </c>
      <c r="L49" s="388">
        <v>3989000</v>
      </c>
      <c r="M49" s="388">
        <v>100000</v>
      </c>
      <c r="N49" s="388">
        <v>0</v>
      </c>
      <c r="O49" s="388">
        <v>0</v>
      </c>
      <c r="P49" s="389">
        <f>N49-O49</f>
        <v>0</v>
      </c>
      <c r="Q49" s="388">
        <v>0</v>
      </c>
      <c r="R49" s="388">
        <v>0</v>
      </c>
    </row>
    <row r="50" spans="1:18" s="391" customFormat="1" ht="16.5" customHeight="1" thickBot="1">
      <c r="A50" s="838"/>
      <c r="B50" s="842"/>
      <c r="C50" s="843"/>
      <c r="D50" s="392" t="s">
        <v>158</v>
      </c>
      <c r="E50" s="393">
        <v>0</v>
      </c>
      <c r="F50" s="393">
        <v>0</v>
      </c>
      <c r="G50" s="393">
        <v>0</v>
      </c>
      <c r="H50" s="393">
        <v>0</v>
      </c>
      <c r="I50" s="393">
        <v>0</v>
      </c>
      <c r="J50" s="393">
        <v>0</v>
      </c>
      <c r="K50" s="393">
        <v>0</v>
      </c>
      <c r="L50" s="393">
        <v>0</v>
      </c>
      <c r="M50" s="393">
        <v>0</v>
      </c>
      <c r="N50" s="393">
        <v>0</v>
      </c>
      <c r="O50" s="393">
        <v>0</v>
      </c>
      <c r="P50" s="394">
        <f>N50-O50</f>
        <v>0</v>
      </c>
      <c r="Q50" s="393">
        <v>0</v>
      </c>
      <c r="R50" s="393">
        <v>0</v>
      </c>
    </row>
    <row r="51" spans="1:18" s="391" customFormat="1" ht="16.5" customHeight="1" thickBot="1">
      <c r="A51" s="839"/>
      <c r="B51" s="844"/>
      <c r="C51" s="845"/>
      <c r="D51" s="398" t="s">
        <v>197</v>
      </c>
      <c r="E51" s="396">
        <f aca="true" t="shared" si="18" ref="E51:R51">SUM(E49:E50)</f>
        <v>0</v>
      </c>
      <c r="F51" s="396">
        <f t="shared" si="18"/>
        <v>0</v>
      </c>
      <c r="G51" s="396">
        <f t="shared" si="18"/>
        <v>0</v>
      </c>
      <c r="H51" s="396">
        <f t="shared" si="18"/>
        <v>0</v>
      </c>
      <c r="I51" s="396">
        <f t="shared" si="18"/>
        <v>0</v>
      </c>
      <c r="J51" s="396">
        <f t="shared" si="18"/>
        <v>3500000</v>
      </c>
      <c r="K51" s="396">
        <f>SUM(K49:K50)</f>
        <v>3500000</v>
      </c>
      <c r="L51" s="396">
        <f>SUM(L49:L50)</f>
        <v>3989000</v>
      </c>
      <c r="M51" s="396">
        <f>SUM(M49:M50)</f>
        <v>100000</v>
      </c>
      <c r="N51" s="396">
        <f t="shared" si="18"/>
        <v>0</v>
      </c>
      <c r="O51" s="396">
        <f t="shared" si="18"/>
        <v>0</v>
      </c>
      <c r="P51" s="397">
        <f t="shared" si="18"/>
        <v>0</v>
      </c>
      <c r="Q51" s="396">
        <f t="shared" si="18"/>
        <v>0</v>
      </c>
      <c r="R51" s="396">
        <f t="shared" si="18"/>
        <v>0</v>
      </c>
    </row>
    <row r="52" spans="1:19" s="391" customFormat="1" ht="16.5" customHeight="1" thickBot="1">
      <c r="A52" s="837" t="s">
        <v>31</v>
      </c>
      <c r="B52" s="840" t="s">
        <v>368</v>
      </c>
      <c r="C52" s="841"/>
      <c r="D52" s="387" t="s">
        <v>188</v>
      </c>
      <c r="E52" s="388">
        <v>0</v>
      </c>
      <c r="F52" s="388">
        <v>0</v>
      </c>
      <c r="G52" s="388">
        <v>0</v>
      </c>
      <c r="H52" s="388">
        <v>0</v>
      </c>
      <c r="I52" s="388">
        <v>0</v>
      </c>
      <c r="J52" s="388">
        <v>0</v>
      </c>
      <c r="K52" s="388">
        <v>0</v>
      </c>
      <c r="L52" s="388">
        <v>0</v>
      </c>
      <c r="M52" s="388">
        <v>0</v>
      </c>
      <c r="N52" s="388">
        <v>0</v>
      </c>
      <c r="O52" s="388">
        <v>0</v>
      </c>
      <c r="P52" s="389">
        <f>N52-O52</f>
        <v>0</v>
      </c>
      <c r="Q52" s="388">
        <v>0</v>
      </c>
      <c r="R52" s="388">
        <v>0</v>
      </c>
      <c r="S52" s="390"/>
    </row>
    <row r="53" spans="1:19" s="391" customFormat="1" ht="16.5" customHeight="1" thickBot="1">
      <c r="A53" s="838"/>
      <c r="B53" s="842"/>
      <c r="C53" s="843"/>
      <c r="D53" s="392" t="s">
        <v>158</v>
      </c>
      <c r="E53" s="393">
        <v>350000</v>
      </c>
      <c r="F53" s="393">
        <v>250000</v>
      </c>
      <c r="G53" s="393">
        <v>10000</v>
      </c>
      <c r="H53" s="393">
        <v>10000</v>
      </c>
      <c r="I53" s="393">
        <v>10000</v>
      </c>
      <c r="J53" s="393">
        <v>10000</v>
      </c>
      <c r="K53" s="393">
        <v>10000</v>
      </c>
      <c r="L53" s="393">
        <v>11000</v>
      </c>
      <c r="M53" s="393"/>
      <c r="N53" s="388">
        <v>0</v>
      </c>
      <c r="O53" s="388">
        <v>0</v>
      </c>
      <c r="P53" s="394">
        <f>N53-O53</f>
        <v>0</v>
      </c>
      <c r="Q53" s="393">
        <v>0</v>
      </c>
      <c r="R53" s="393">
        <v>0</v>
      </c>
      <c r="S53" s="390"/>
    </row>
    <row r="54" spans="1:19" s="391" customFormat="1" ht="16.5" customHeight="1" thickBot="1">
      <c r="A54" s="839"/>
      <c r="B54" s="844"/>
      <c r="C54" s="845"/>
      <c r="D54" s="398" t="s">
        <v>197</v>
      </c>
      <c r="E54" s="396">
        <f aca="true" t="shared" si="19" ref="E54:R54">SUM(E52:E53)</f>
        <v>350000</v>
      </c>
      <c r="F54" s="396">
        <f t="shared" si="19"/>
        <v>250000</v>
      </c>
      <c r="G54" s="396">
        <f t="shared" si="19"/>
        <v>10000</v>
      </c>
      <c r="H54" s="396">
        <f t="shared" si="19"/>
        <v>10000</v>
      </c>
      <c r="I54" s="396">
        <f t="shared" si="19"/>
        <v>10000</v>
      </c>
      <c r="J54" s="396">
        <f>SUM(J52:J53)</f>
        <v>10000</v>
      </c>
      <c r="K54" s="396">
        <f>SUM(K52:K53)</f>
        <v>10000</v>
      </c>
      <c r="L54" s="396">
        <f>SUM(L52:L53)</f>
        <v>11000</v>
      </c>
      <c r="M54" s="396">
        <f>SUM(M52:M53)</f>
        <v>0</v>
      </c>
      <c r="N54" s="396">
        <f t="shared" si="19"/>
        <v>0</v>
      </c>
      <c r="O54" s="396">
        <f t="shared" si="19"/>
        <v>0</v>
      </c>
      <c r="P54" s="397">
        <f t="shared" si="19"/>
        <v>0</v>
      </c>
      <c r="Q54" s="396">
        <f t="shared" si="19"/>
        <v>0</v>
      </c>
      <c r="R54" s="396">
        <f t="shared" si="19"/>
        <v>0</v>
      </c>
      <c r="S54" s="390"/>
    </row>
    <row r="55" spans="1:18" s="391" customFormat="1" ht="16.5" customHeight="1">
      <c r="A55" s="837" t="s">
        <v>31</v>
      </c>
      <c r="B55" s="840" t="s">
        <v>68</v>
      </c>
      <c r="C55" s="841"/>
      <c r="D55" s="387" t="s">
        <v>188</v>
      </c>
      <c r="E55" s="388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0</v>
      </c>
      <c r="K55" s="388">
        <v>0</v>
      </c>
      <c r="L55" s="388">
        <v>0</v>
      </c>
      <c r="M55" s="388">
        <v>0</v>
      </c>
      <c r="N55" s="388">
        <v>0</v>
      </c>
      <c r="O55" s="388">
        <v>0</v>
      </c>
      <c r="P55" s="389">
        <f>N55-O55</f>
        <v>0</v>
      </c>
      <c r="Q55" s="388">
        <v>0</v>
      </c>
      <c r="R55" s="388">
        <v>0</v>
      </c>
    </row>
    <row r="56" spans="1:18" s="391" customFormat="1" ht="16.5" customHeight="1" thickBot="1">
      <c r="A56" s="838"/>
      <c r="B56" s="842"/>
      <c r="C56" s="843"/>
      <c r="D56" s="392" t="s">
        <v>158</v>
      </c>
      <c r="E56" s="393">
        <v>0</v>
      </c>
      <c r="F56" s="393">
        <v>0</v>
      </c>
      <c r="G56" s="393">
        <v>0</v>
      </c>
      <c r="H56" s="393">
        <v>0</v>
      </c>
      <c r="I56" s="393">
        <v>0</v>
      </c>
      <c r="J56" s="393">
        <v>0</v>
      </c>
      <c r="K56" s="393">
        <v>0</v>
      </c>
      <c r="L56" s="393">
        <v>0</v>
      </c>
      <c r="M56" s="393">
        <v>0</v>
      </c>
      <c r="N56" s="393">
        <v>0</v>
      </c>
      <c r="O56" s="393">
        <v>0</v>
      </c>
      <c r="P56" s="394">
        <f>N56-O56</f>
        <v>0</v>
      </c>
      <c r="Q56" s="393">
        <v>0</v>
      </c>
      <c r="R56" s="393">
        <v>0</v>
      </c>
    </row>
    <row r="57" spans="1:18" s="391" customFormat="1" ht="16.5" customHeight="1" thickBot="1">
      <c r="A57" s="839"/>
      <c r="B57" s="844"/>
      <c r="C57" s="845"/>
      <c r="D57" s="398" t="s">
        <v>197</v>
      </c>
      <c r="E57" s="396">
        <f aca="true" t="shared" si="20" ref="E57:R57">SUM(E55:E56)</f>
        <v>0</v>
      </c>
      <c r="F57" s="396">
        <f t="shared" si="20"/>
        <v>0</v>
      </c>
      <c r="G57" s="396">
        <f t="shared" si="20"/>
        <v>0</v>
      </c>
      <c r="H57" s="396">
        <f t="shared" si="20"/>
        <v>0</v>
      </c>
      <c r="I57" s="396">
        <f t="shared" si="20"/>
        <v>0</v>
      </c>
      <c r="J57" s="396">
        <f>SUM(J55:J56)</f>
        <v>0</v>
      </c>
      <c r="K57" s="396">
        <f>SUM(K55:K56)</f>
        <v>0</v>
      </c>
      <c r="L57" s="396">
        <f>SUM(L55:L56)</f>
        <v>0</v>
      </c>
      <c r="M57" s="396">
        <f>SUM(M55:M56)</f>
        <v>0</v>
      </c>
      <c r="N57" s="396">
        <f t="shared" si="20"/>
        <v>0</v>
      </c>
      <c r="O57" s="396">
        <f t="shared" si="20"/>
        <v>0</v>
      </c>
      <c r="P57" s="397">
        <f t="shared" si="20"/>
        <v>0</v>
      </c>
      <c r="Q57" s="396">
        <f t="shared" si="20"/>
        <v>0</v>
      </c>
      <c r="R57" s="396">
        <f t="shared" si="20"/>
        <v>0</v>
      </c>
    </row>
    <row r="58" spans="1:18" s="391" customFormat="1" ht="16.5" customHeight="1">
      <c r="A58" s="837" t="s">
        <v>31</v>
      </c>
      <c r="B58" s="840" t="s">
        <v>160</v>
      </c>
      <c r="C58" s="841"/>
      <c r="D58" s="387" t="s">
        <v>188</v>
      </c>
      <c r="E58" s="388">
        <v>0</v>
      </c>
      <c r="F58" s="388">
        <v>0</v>
      </c>
      <c r="G58" s="388">
        <v>0</v>
      </c>
      <c r="H58" s="388">
        <v>0</v>
      </c>
      <c r="I58" s="388">
        <v>0</v>
      </c>
      <c r="J58" s="388">
        <v>0</v>
      </c>
      <c r="K58" s="388">
        <v>0</v>
      </c>
      <c r="L58" s="388">
        <v>0</v>
      </c>
      <c r="M58" s="388">
        <v>0</v>
      </c>
      <c r="N58" s="388">
        <v>0</v>
      </c>
      <c r="O58" s="388">
        <v>0</v>
      </c>
      <c r="P58" s="389">
        <f>N58-O58</f>
        <v>0</v>
      </c>
      <c r="Q58" s="388">
        <v>0</v>
      </c>
      <c r="R58" s="388">
        <v>0</v>
      </c>
    </row>
    <row r="59" spans="1:18" s="391" customFormat="1" ht="16.5" customHeight="1" thickBot="1">
      <c r="A59" s="838"/>
      <c r="B59" s="842"/>
      <c r="C59" s="843"/>
      <c r="D59" s="392" t="s">
        <v>158</v>
      </c>
      <c r="E59" s="393">
        <v>0</v>
      </c>
      <c r="F59" s="393">
        <v>0</v>
      </c>
      <c r="G59" s="393">
        <v>0</v>
      </c>
      <c r="H59" s="393">
        <v>0</v>
      </c>
      <c r="I59" s="393">
        <v>0</v>
      </c>
      <c r="J59" s="393">
        <v>0</v>
      </c>
      <c r="K59" s="393">
        <v>0</v>
      </c>
      <c r="L59" s="393">
        <v>0</v>
      </c>
      <c r="M59" s="393">
        <v>0</v>
      </c>
      <c r="N59" s="393">
        <v>0</v>
      </c>
      <c r="O59" s="393">
        <v>0</v>
      </c>
      <c r="P59" s="394">
        <f>N59-O59</f>
        <v>0</v>
      </c>
      <c r="Q59" s="393">
        <v>0</v>
      </c>
      <c r="R59" s="393">
        <v>0</v>
      </c>
    </row>
    <row r="60" spans="1:18" s="391" customFormat="1" ht="16.5" customHeight="1" thickBot="1">
      <c r="A60" s="839"/>
      <c r="B60" s="844"/>
      <c r="C60" s="845"/>
      <c r="D60" s="398" t="s">
        <v>197</v>
      </c>
      <c r="E60" s="396">
        <f aca="true" t="shared" si="21" ref="E60:R60">SUM(E58:E59)</f>
        <v>0</v>
      </c>
      <c r="F60" s="396">
        <f t="shared" si="21"/>
        <v>0</v>
      </c>
      <c r="G60" s="396">
        <f t="shared" si="21"/>
        <v>0</v>
      </c>
      <c r="H60" s="396">
        <f t="shared" si="21"/>
        <v>0</v>
      </c>
      <c r="I60" s="396">
        <f t="shared" si="21"/>
        <v>0</v>
      </c>
      <c r="J60" s="396">
        <f>SUM(J58:J59)</f>
        <v>0</v>
      </c>
      <c r="K60" s="396">
        <f>SUM(K58:K59)</f>
        <v>0</v>
      </c>
      <c r="L60" s="396">
        <f>SUM(L58:L59)</f>
        <v>0</v>
      </c>
      <c r="M60" s="396">
        <f>SUM(M58:M59)</f>
        <v>0</v>
      </c>
      <c r="N60" s="396">
        <f t="shared" si="21"/>
        <v>0</v>
      </c>
      <c r="O60" s="396">
        <f t="shared" si="21"/>
        <v>0</v>
      </c>
      <c r="P60" s="397">
        <f t="shared" si="21"/>
        <v>0</v>
      </c>
      <c r="Q60" s="396">
        <f t="shared" si="21"/>
        <v>0</v>
      </c>
      <c r="R60" s="396">
        <f t="shared" si="21"/>
        <v>0</v>
      </c>
    </row>
    <row r="61" spans="1:19" s="406" customFormat="1" ht="19.5" customHeight="1">
      <c r="A61" s="849" t="s">
        <v>140</v>
      </c>
      <c r="B61" s="850"/>
      <c r="C61" s="851"/>
      <c r="D61" s="403" t="s">
        <v>188</v>
      </c>
      <c r="E61" s="404">
        <v>3343000</v>
      </c>
      <c r="F61" s="404">
        <v>4087000</v>
      </c>
      <c r="G61" s="404">
        <v>2695000</v>
      </c>
      <c r="H61" s="404">
        <v>300000</v>
      </c>
      <c r="I61" s="404">
        <f>I52+I55+I58</f>
        <v>0</v>
      </c>
      <c r="J61" s="404">
        <f aca="true" t="shared" si="22" ref="J61:R61">J49+J52+J55+J58</f>
        <v>3500000</v>
      </c>
      <c r="K61" s="404">
        <f>K49+K52+K55+K58</f>
        <v>3500000</v>
      </c>
      <c r="L61" s="404">
        <f>L49+L52+L55+L58</f>
        <v>3989000</v>
      </c>
      <c r="M61" s="404">
        <f>M49+M52+M55+M58</f>
        <v>100000</v>
      </c>
      <c r="N61" s="404">
        <f t="shared" si="22"/>
        <v>0</v>
      </c>
      <c r="O61" s="404">
        <f t="shared" si="22"/>
        <v>0</v>
      </c>
      <c r="P61" s="404">
        <f t="shared" si="22"/>
        <v>0</v>
      </c>
      <c r="Q61" s="404">
        <f t="shared" si="22"/>
        <v>0</v>
      </c>
      <c r="R61" s="404">
        <f t="shared" si="22"/>
        <v>0</v>
      </c>
      <c r="S61" s="405"/>
    </row>
    <row r="62" spans="1:19" s="406" customFormat="1" ht="19.5" customHeight="1" thickBot="1">
      <c r="A62" s="852"/>
      <c r="B62" s="853"/>
      <c r="C62" s="854"/>
      <c r="D62" s="407" t="s">
        <v>158</v>
      </c>
      <c r="E62" s="408">
        <f>E53+E56+E59</f>
        <v>350000</v>
      </c>
      <c r="F62" s="408">
        <f aca="true" t="shared" si="23" ref="F62:R62">F53+F56+F59</f>
        <v>250000</v>
      </c>
      <c r="G62" s="408">
        <f t="shared" si="23"/>
        <v>10000</v>
      </c>
      <c r="H62" s="408">
        <f t="shared" si="23"/>
        <v>10000</v>
      </c>
      <c r="I62" s="408">
        <f t="shared" si="23"/>
        <v>10000</v>
      </c>
      <c r="J62" s="408">
        <f t="shared" si="23"/>
        <v>10000</v>
      </c>
      <c r="K62" s="408">
        <f>K53+K56+K59</f>
        <v>10000</v>
      </c>
      <c r="L62" s="408">
        <f>L53+L56+L59</f>
        <v>11000</v>
      </c>
      <c r="M62" s="408">
        <f>M53+M56+M59</f>
        <v>0</v>
      </c>
      <c r="N62" s="408">
        <f t="shared" si="23"/>
        <v>0</v>
      </c>
      <c r="O62" s="408">
        <f t="shared" si="23"/>
        <v>0</v>
      </c>
      <c r="P62" s="408">
        <f t="shared" si="23"/>
        <v>0</v>
      </c>
      <c r="Q62" s="408">
        <f t="shared" si="23"/>
        <v>0</v>
      </c>
      <c r="R62" s="408">
        <f t="shared" si="23"/>
        <v>0</v>
      </c>
      <c r="S62" s="405"/>
    </row>
    <row r="63" spans="1:19" s="412" customFormat="1" ht="19.5" customHeight="1" thickBot="1">
      <c r="A63" s="855"/>
      <c r="B63" s="856"/>
      <c r="C63" s="857"/>
      <c r="D63" s="409" t="s">
        <v>197</v>
      </c>
      <c r="E63" s="410">
        <f aca="true" t="shared" si="24" ref="E63:R63">SUM(E61:E62)</f>
        <v>3693000</v>
      </c>
      <c r="F63" s="410">
        <f t="shared" si="24"/>
        <v>4337000</v>
      </c>
      <c r="G63" s="410">
        <f t="shared" si="24"/>
        <v>2705000</v>
      </c>
      <c r="H63" s="410">
        <f t="shared" si="24"/>
        <v>310000</v>
      </c>
      <c r="I63" s="410">
        <f t="shared" si="24"/>
        <v>10000</v>
      </c>
      <c r="J63" s="410">
        <f>SUM(J61:J62)</f>
        <v>3510000</v>
      </c>
      <c r="K63" s="410">
        <f>SUM(K61:K62)</f>
        <v>3510000</v>
      </c>
      <c r="L63" s="410">
        <f>SUM(L61:L62)</f>
        <v>4000000</v>
      </c>
      <c r="M63" s="410">
        <f>SUM(M61:M62)</f>
        <v>100000</v>
      </c>
      <c r="N63" s="410">
        <f t="shared" si="24"/>
        <v>0</v>
      </c>
      <c r="O63" s="410">
        <f t="shared" si="24"/>
        <v>0</v>
      </c>
      <c r="P63" s="410">
        <f t="shared" si="24"/>
        <v>0</v>
      </c>
      <c r="Q63" s="410">
        <f t="shared" si="24"/>
        <v>0</v>
      </c>
      <c r="R63" s="410">
        <f t="shared" si="24"/>
        <v>0</v>
      </c>
      <c r="S63" s="411"/>
    </row>
    <row r="64" spans="1:19" s="416" customFormat="1" ht="19.5" customHeight="1">
      <c r="A64" s="866" t="s">
        <v>95</v>
      </c>
      <c r="B64" s="867"/>
      <c r="C64" s="868"/>
      <c r="D64" s="413" t="s">
        <v>188</v>
      </c>
      <c r="E64" s="414">
        <f>E34+E46+E61+E40</f>
        <v>14303000</v>
      </c>
      <c r="F64" s="414">
        <f aca="true" t="shared" si="25" ref="F64:R65">F34+F46+F61+F40</f>
        <v>17127000</v>
      </c>
      <c r="G64" s="414">
        <f t="shared" si="25"/>
        <v>18073000</v>
      </c>
      <c r="H64" s="414">
        <f t="shared" si="25"/>
        <v>13900000</v>
      </c>
      <c r="I64" s="414">
        <f t="shared" si="25"/>
        <v>12510000</v>
      </c>
      <c r="J64" s="414">
        <f t="shared" si="25"/>
        <v>17400000</v>
      </c>
      <c r="K64" s="414">
        <f t="shared" si="25"/>
        <v>20400000</v>
      </c>
      <c r="L64" s="414">
        <f t="shared" si="25"/>
        <v>19989000</v>
      </c>
      <c r="M64" s="414">
        <f>M34+M46+M61+M40</f>
        <v>21032000</v>
      </c>
      <c r="N64" s="414">
        <f t="shared" si="25"/>
        <v>0</v>
      </c>
      <c r="O64" s="414">
        <f t="shared" si="25"/>
        <v>0</v>
      </c>
      <c r="P64" s="414">
        <f t="shared" si="25"/>
        <v>0</v>
      </c>
      <c r="Q64" s="414">
        <f t="shared" si="25"/>
        <v>0</v>
      </c>
      <c r="R64" s="414">
        <f t="shared" si="25"/>
        <v>0</v>
      </c>
      <c r="S64" s="415"/>
    </row>
    <row r="65" spans="1:19" s="416" customFormat="1" ht="19.5" customHeight="1" thickBot="1">
      <c r="A65" s="869"/>
      <c r="B65" s="870"/>
      <c r="C65" s="871"/>
      <c r="D65" s="417" t="s">
        <v>158</v>
      </c>
      <c r="E65" s="418">
        <f>E35+E47+E62+E41</f>
        <v>5200000</v>
      </c>
      <c r="F65" s="418">
        <f t="shared" si="25"/>
        <v>3597000</v>
      </c>
      <c r="G65" s="418">
        <f t="shared" si="25"/>
        <v>3477000</v>
      </c>
      <c r="H65" s="418">
        <f t="shared" si="25"/>
        <v>5160000</v>
      </c>
      <c r="I65" s="418">
        <f t="shared" si="25"/>
        <v>6000000</v>
      </c>
      <c r="J65" s="418">
        <f t="shared" si="25"/>
        <v>3010000</v>
      </c>
      <c r="K65" s="418">
        <f t="shared" si="25"/>
        <v>3010000</v>
      </c>
      <c r="L65" s="418">
        <f t="shared" si="25"/>
        <v>3161000</v>
      </c>
      <c r="M65" s="418">
        <f>M35+M47+M62+M41</f>
        <v>2020000</v>
      </c>
      <c r="N65" s="418">
        <f t="shared" si="25"/>
        <v>0</v>
      </c>
      <c r="O65" s="418">
        <f t="shared" si="25"/>
        <v>0</v>
      </c>
      <c r="P65" s="418">
        <f t="shared" si="25"/>
        <v>0</v>
      </c>
      <c r="Q65" s="418">
        <f t="shared" si="25"/>
        <v>0</v>
      </c>
      <c r="R65" s="418">
        <f t="shared" si="25"/>
        <v>0</v>
      </c>
      <c r="S65" s="415"/>
    </row>
    <row r="66" spans="1:19" s="422" customFormat="1" ht="19.5" customHeight="1" thickBot="1">
      <c r="A66" s="872"/>
      <c r="B66" s="873"/>
      <c r="C66" s="874"/>
      <c r="D66" s="419" t="s">
        <v>197</v>
      </c>
      <c r="E66" s="420">
        <f aca="true" t="shared" si="26" ref="E66:R66">SUM(E64:E65)</f>
        <v>19503000</v>
      </c>
      <c r="F66" s="420">
        <f t="shared" si="26"/>
        <v>20724000</v>
      </c>
      <c r="G66" s="420">
        <f t="shared" si="26"/>
        <v>21550000</v>
      </c>
      <c r="H66" s="420">
        <f t="shared" si="26"/>
        <v>19060000</v>
      </c>
      <c r="I66" s="420">
        <f t="shared" si="26"/>
        <v>18510000</v>
      </c>
      <c r="J66" s="420">
        <f>SUM(J64:J65)</f>
        <v>20410000</v>
      </c>
      <c r="K66" s="420">
        <f>SUM(K64:K65)</f>
        <v>23410000</v>
      </c>
      <c r="L66" s="420">
        <f>SUM(L64:L65)</f>
        <v>23150000</v>
      </c>
      <c r="M66" s="420">
        <f>SUM(M64:M65)</f>
        <v>23052000</v>
      </c>
      <c r="N66" s="420">
        <f t="shared" si="26"/>
        <v>0</v>
      </c>
      <c r="O66" s="420">
        <f t="shared" si="26"/>
        <v>0</v>
      </c>
      <c r="P66" s="420">
        <f t="shared" si="26"/>
        <v>0</v>
      </c>
      <c r="Q66" s="420">
        <f t="shared" si="26"/>
        <v>0</v>
      </c>
      <c r="R66" s="420">
        <f t="shared" si="26"/>
        <v>0</v>
      </c>
      <c r="S66" s="421"/>
    </row>
  </sheetData>
  <sheetProtection/>
  <mergeCells count="40">
    <mergeCell ref="B31:C33"/>
    <mergeCell ref="A7:A9"/>
    <mergeCell ref="B7:C9"/>
    <mergeCell ref="A61:C63"/>
    <mergeCell ref="A55:A57"/>
    <mergeCell ref="B55:C57"/>
    <mergeCell ref="A58:A60"/>
    <mergeCell ref="B58:C60"/>
    <mergeCell ref="A52:A54"/>
    <mergeCell ref="B52:C54"/>
    <mergeCell ref="C25:C27"/>
    <mergeCell ref="A43:A45"/>
    <mergeCell ref="B43:C45"/>
    <mergeCell ref="A13:A15"/>
    <mergeCell ref="B13:C15"/>
    <mergeCell ref="B19:B30"/>
    <mergeCell ref="A37:A39"/>
    <mergeCell ref="B37:C39"/>
    <mergeCell ref="A40:C42"/>
    <mergeCell ref="A31:A33"/>
    <mergeCell ref="B4:C6"/>
    <mergeCell ref="C28:C30"/>
    <mergeCell ref="A46:C48"/>
    <mergeCell ref="A64:C66"/>
    <mergeCell ref="A4:A6"/>
    <mergeCell ref="A16:A18"/>
    <mergeCell ref="B16:C18"/>
    <mergeCell ref="C19:C21"/>
    <mergeCell ref="C22:C24"/>
    <mergeCell ref="A10:A12"/>
    <mergeCell ref="A1:R1"/>
    <mergeCell ref="A3:R3"/>
    <mergeCell ref="E4:R4"/>
    <mergeCell ref="N5:P5"/>
    <mergeCell ref="A49:A51"/>
    <mergeCell ref="B49:C51"/>
    <mergeCell ref="D4:D6"/>
    <mergeCell ref="A34:C36"/>
    <mergeCell ref="A19:A30"/>
    <mergeCell ref="B10:C12"/>
  </mergeCells>
  <printOptions horizontalCentered="1"/>
  <pageMargins left="0.15748031496062992" right="0.15748031496062992" top="0.5905511811023623" bottom="0.7874015748031497" header="0.5118110236220472" footer="0.5118110236220472"/>
  <pageSetup horizontalDpi="300" verticalDpi="300" orientation="landscape" paperSize="9" scale="75" r:id="rId1"/>
  <headerFooter alignWithMargins="0">
    <oddFooter>&amp;CSayfa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">
      <pane xSplit="8" ySplit="15" topLeftCell="N6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P84" sqref="P84"/>
    </sheetView>
  </sheetViews>
  <sheetFormatPr defaultColWidth="9.140625" defaultRowHeight="12.75"/>
  <cols>
    <col min="1" max="1" width="16.421875" style="0" customWidth="1"/>
    <col min="2" max="2" width="19.8515625" style="0" customWidth="1"/>
    <col min="3" max="3" width="9.28125" style="256" customWidth="1"/>
    <col min="4" max="8" width="11.28125" style="256" customWidth="1"/>
    <col min="9" max="13" width="11.28125" style="256" hidden="1" customWidth="1"/>
    <col min="14" max="14" width="11.28125" style="256" customWidth="1"/>
    <col min="15" max="15" width="9.8515625" style="256" customWidth="1"/>
    <col min="16" max="16" width="13.8515625" style="256" customWidth="1"/>
    <col min="17" max="17" width="13.7109375" style="256" customWidth="1"/>
    <col min="18" max="18" width="13.421875" style="256" customWidth="1"/>
    <col min="19" max="19" width="11.00390625" style="256" customWidth="1"/>
    <col min="20" max="23" width="11.28125" style="256" customWidth="1"/>
    <col min="24" max="24" width="11.7109375" style="256" customWidth="1"/>
    <col min="25" max="25" width="11.28125" style="256" customWidth="1"/>
    <col min="26" max="26" width="12.8515625" style="256" customWidth="1"/>
    <col min="27" max="27" width="12.421875" style="256" customWidth="1"/>
    <col min="28" max="31" width="11.28125" style="0" customWidth="1"/>
  </cols>
  <sheetData>
    <row r="1" spans="1:27" s="4" customFormat="1" ht="22.5" customHeight="1">
      <c r="A1" s="941" t="s">
        <v>558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</row>
    <row r="2" ht="13.5" thickBot="1"/>
    <row r="3" spans="1:27" s="170" customFormat="1" ht="24.75" customHeight="1" thickBot="1">
      <c r="A3" s="942" t="s">
        <v>198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</row>
    <row r="4" spans="1:27" s="157" customFormat="1" ht="19.5" customHeight="1" thickBot="1">
      <c r="A4" s="949" t="s">
        <v>466</v>
      </c>
      <c r="B4" s="950"/>
      <c r="C4" s="953" t="s">
        <v>192</v>
      </c>
      <c r="D4" s="954"/>
      <c r="E4" s="955"/>
      <c r="F4" s="953" t="s">
        <v>191</v>
      </c>
      <c r="G4" s="955"/>
      <c r="H4" s="957" t="s">
        <v>193</v>
      </c>
      <c r="I4" s="944" t="s">
        <v>190</v>
      </c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</row>
    <row r="5" spans="1:27" s="157" customFormat="1" ht="19.5" customHeight="1" thickBot="1">
      <c r="A5" s="949"/>
      <c r="B5" s="950"/>
      <c r="C5" s="953"/>
      <c r="D5" s="954"/>
      <c r="E5" s="955"/>
      <c r="F5" s="953"/>
      <c r="G5" s="955"/>
      <c r="H5" s="957"/>
      <c r="I5" s="504" t="s">
        <v>151</v>
      </c>
      <c r="J5" s="263" t="s">
        <v>370</v>
      </c>
      <c r="K5" s="263" t="s">
        <v>371</v>
      </c>
      <c r="L5" s="263" t="s">
        <v>152</v>
      </c>
      <c r="M5" s="636" t="s">
        <v>69</v>
      </c>
      <c r="N5" s="720" t="s">
        <v>347</v>
      </c>
      <c r="O5" s="721" t="s">
        <v>485</v>
      </c>
      <c r="P5" s="946" t="s">
        <v>498</v>
      </c>
      <c r="Q5" s="947"/>
      <c r="R5" s="947"/>
      <c r="S5" s="948"/>
      <c r="T5" s="946" t="s">
        <v>529</v>
      </c>
      <c r="U5" s="947"/>
      <c r="V5" s="947"/>
      <c r="W5" s="948"/>
      <c r="X5" s="946" t="s">
        <v>559</v>
      </c>
      <c r="Y5" s="947"/>
      <c r="Z5" s="947"/>
      <c r="AA5" s="948"/>
    </row>
    <row r="6" spans="1:27" s="157" customFormat="1" ht="44.25" customHeight="1" thickBot="1">
      <c r="A6" s="951"/>
      <c r="B6" s="952"/>
      <c r="C6" s="951"/>
      <c r="D6" s="956"/>
      <c r="E6" s="952"/>
      <c r="F6" s="951"/>
      <c r="G6" s="952"/>
      <c r="H6" s="859"/>
      <c r="I6" s="505" t="s">
        <v>372</v>
      </c>
      <c r="J6" s="367" t="s">
        <v>372</v>
      </c>
      <c r="K6" s="367" t="s">
        <v>372</v>
      </c>
      <c r="L6" s="367" t="s">
        <v>372</v>
      </c>
      <c r="M6" s="367" t="s">
        <v>372</v>
      </c>
      <c r="N6" s="722" t="s">
        <v>372</v>
      </c>
      <c r="O6" s="722" t="s">
        <v>372</v>
      </c>
      <c r="P6" s="639" t="s">
        <v>328</v>
      </c>
      <c r="Q6" s="311" t="s">
        <v>327</v>
      </c>
      <c r="R6" s="429" t="s">
        <v>329</v>
      </c>
      <c r="S6" s="367" t="s">
        <v>372</v>
      </c>
      <c r="T6" s="638" t="s">
        <v>328</v>
      </c>
      <c r="U6" s="638" t="s">
        <v>560</v>
      </c>
      <c r="V6" s="638" t="s">
        <v>329</v>
      </c>
      <c r="W6" s="638" t="s">
        <v>372</v>
      </c>
      <c r="X6" s="638" t="s">
        <v>328</v>
      </c>
      <c r="Y6" s="367" t="s">
        <v>327</v>
      </c>
      <c r="Z6" s="639" t="s">
        <v>329</v>
      </c>
      <c r="AA6" s="367" t="s">
        <v>372</v>
      </c>
    </row>
    <row r="7" spans="1:27" ht="16.5" customHeight="1" hidden="1" thickBot="1">
      <c r="A7" s="714" t="s">
        <v>80</v>
      </c>
      <c r="B7" s="899" t="s">
        <v>79</v>
      </c>
      <c r="C7" s="902" t="s">
        <v>194</v>
      </c>
      <c r="D7" s="903"/>
      <c r="E7" s="904"/>
      <c r="F7" s="902" t="s">
        <v>188</v>
      </c>
      <c r="G7" s="904"/>
      <c r="H7" s="264" t="s">
        <v>316</v>
      </c>
      <c r="I7" s="267">
        <v>750000</v>
      </c>
      <c r="J7" s="267">
        <v>340000</v>
      </c>
      <c r="K7" s="267">
        <v>310000</v>
      </c>
      <c r="L7" s="267">
        <v>0</v>
      </c>
      <c r="M7" s="299">
        <v>0</v>
      </c>
      <c r="N7" s="299">
        <v>0</v>
      </c>
      <c r="O7" s="299">
        <v>0</v>
      </c>
      <c r="P7" s="607"/>
      <c r="Q7" s="305">
        <v>0</v>
      </c>
      <c r="R7" s="506">
        <f>O7-Q7</f>
        <v>0</v>
      </c>
      <c r="S7" s="267">
        <v>0</v>
      </c>
      <c r="T7" s="523"/>
      <c r="U7" s="523"/>
      <c r="V7" s="523"/>
      <c r="W7" s="523"/>
      <c r="X7" s="523"/>
      <c r="Y7" s="299">
        <v>0</v>
      </c>
      <c r="Z7" s="305">
        <v>0</v>
      </c>
      <c r="AA7" s="506">
        <f>Y7-Z7</f>
        <v>0</v>
      </c>
    </row>
    <row r="8" spans="1:27" ht="16.5" customHeight="1" hidden="1">
      <c r="A8" s="715"/>
      <c r="B8" s="901"/>
      <c r="C8" s="890" t="s">
        <v>195</v>
      </c>
      <c r="D8" s="891"/>
      <c r="E8" s="892"/>
      <c r="F8" s="890" t="s">
        <v>441</v>
      </c>
      <c r="G8" s="892"/>
      <c r="H8" s="257" t="s">
        <v>273</v>
      </c>
      <c r="I8" s="257">
        <v>50000</v>
      </c>
      <c r="J8" s="257">
        <v>0</v>
      </c>
      <c r="K8" s="257">
        <v>0</v>
      </c>
      <c r="L8" s="257">
        <v>0</v>
      </c>
      <c r="M8" s="300">
        <v>0</v>
      </c>
      <c r="N8" s="300">
        <v>0</v>
      </c>
      <c r="O8" s="300">
        <v>0</v>
      </c>
      <c r="P8" s="426"/>
      <c r="Q8" s="306">
        <v>0</v>
      </c>
      <c r="R8" s="507">
        <f>O8-Q8</f>
        <v>0</v>
      </c>
      <c r="S8" s="257">
        <v>0</v>
      </c>
      <c r="T8" s="524"/>
      <c r="U8" s="524"/>
      <c r="V8" s="524"/>
      <c r="W8" s="524"/>
      <c r="X8" s="524"/>
      <c r="Y8" s="300">
        <v>0</v>
      </c>
      <c r="Z8" s="306">
        <v>0</v>
      </c>
      <c r="AA8" s="507">
        <f>Y8-Z8</f>
        <v>0</v>
      </c>
    </row>
    <row r="9" spans="1:27" ht="16.5" customHeight="1" hidden="1">
      <c r="A9" s="715"/>
      <c r="B9" s="901"/>
      <c r="C9" s="893"/>
      <c r="D9" s="894"/>
      <c r="E9" s="895"/>
      <c r="F9" s="893"/>
      <c r="G9" s="895"/>
      <c r="H9" s="258" t="s">
        <v>277</v>
      </c>
      <c r="I9" s="276">
        <v>0</v>
      </c>
      <c r="J9" s="258">
        <v>30000</v>
      </c>
      <c r="K9" s="258">
        <v>0</v>
      </c>
      <c r="L9" s="258">
        <v>0</v>
      </c>
      <c r="M9" s="301">
        <v>0</v>
      </c>
      <c r="N9" s="301">
        <v>0</v>
      </c>
      <c r="O9" s="301">
        <v>0</v>
      </c>
      <c r="P9" s="608"/>
      <c r="Q9" s="307">
        <v>0</v>
      </c>
      <c r="R9" s="508">
        <f>O9-Q9</f>
        <v>0</v>
      </c>
      <c r="S9" s="258">
        <v>0</v>
      </c>
      <c r="T9" s="548"/>
      <c r="U9" s="548"/>
      <c r="V9" s="548"/>
      <c r="W9" s="548"/>
      <c r="X9" s="548"/>
      <c r="Y9" s="301">
        <v>0</v>
      </c>
      <c r="Z9" s="307">
        <v>0</v>
      </c>
      <c r="AA9" s="508">
        <f>Y9-Z9</f>
        <v>0</v>
      </c>
    </row>
    <row r="10" spans="1:27" ht="16.5" customHeight="1" hidden="1">
      <c r="A10" s="715"/>
      <c r="B10" s="901"/>
      <c r="C10" s="893"/>
      <c r="D10" s="894"/>
      <c r="E10" s="895"/>
      <c r="F10" s="893"/>
      <c r="G10" s="895"/>
      <c r="H10" s="268" t="s">
        <v>221</v>
      </c>
      <c r="I10" s="268">
        <v>0</v>
      </c>
      <c r="J10" s="268">
        <v>30000</v>
      </c>
      <c r="K10" s="268">
        <v>0</v>
      </c>
      <c r="L10" s="268">
        <v>0</v>
      </c>
      <c r="M10" s="302">
        <v>0</v>
      </c>
      <c r="N10" s="302">
        <v>0</v>
      </c>
      <c r="O10" s="302">
        <v>0</v>
      </c>
      <c r="P10" s="427"/>
      <c r="Q10" s="308">
        <v>0</v>
      </c>
      <c r="R10" s="509">
        <f>O10-Q10</f>
        <v>0</v>
      </c>
      <c r="S10" s="268">
        <v>0</v>
      </c>
      <c r="T10" s="526"/>
      <c r="U10" s="526"/>
      <c r="V10" s="526"/>
      <c r="W10" s="526"/>
      <c r="X10" s="526"/>
      <c r="Y10" s="302">
        <v>0</v>
      </c>
      <c r="Z10" s="308">
        <v>0</v>
      </c>
      <c r="AA10" s="509">
        <f>Y10-Z10</f>
        <v>0</v>
      </c>
    </row>
    <row r="11" spans="1:27" ht="16.5" customHeight="1" hidden="1" thickBot="1">
      <c r="A11" s="715"/>
      <c r="B11" s="901"/>
      <c r="C11" s="893"/>
      <c r="D11" s="894"/>
      <c r="E11" s="895"/>
      <c r="F11" s="896"/>
      <c r="G11" s="898"/>
      <c r="H11" s="262" t="s">
        <v>281</v>
      </c>
      <c r="I11" s="262">
        <v>1706000</v>
      </c>
      <c r="J11" s="262">
        <v>1000000</v>
      </c>
      <c r="K11" s="262">
        <v>1790000</v>
      </c>
      <c r="L11" s="262">
        <v>0</v>
      </c>
      <c r="M11" s="303">
        <v>0</v>
      </c>
      <c r="N11" s="303">
        <v>0</v>
      </c>
      <c r="O11" s="303">
        <v>0</v>
      </c>
      <c r="P11" s="428"/>
      <c r="Q11" s="309">
        <v>0</v>
      </c>
      <c r="R11" s="510">
        <f>O11-Q11</f>
        <v>0</v>
      </c>
      <c r="S11" s="262">
        <v>0</v>
      </c>
      <c r="T11" s="527"/>
      <c r="U11" s="527"/>
      <c r="V11" s="527"/>
      <c r="W11" s="527"/>
      <c r="X11" s="527"/>
      <c r="Y11" s="303">
        <v>0</v>
      </c>
      <c r="Z11" s="309">
        <v>0</v>
      </c>
      <c r="AA11" s="510">
        <f>Y11-Z11</f>
        <v>0</v>
      </c>
    </row>
    <row r="12" spans="1:27" ht="16.5" customHeight="1" hidden="1" thickBot="1">
      <c r="A12" s="715"/>
      <c r="B12" s="901"/>
      <c r="C12" s="896"/>
      <c r="D12" s="897"/>
      <c r="E12" s="898"/>
      <c r="F12" s="916" t="s">
        <v>197</v>
      </c>
      <c r="G12" s="917"/>
      <c r="H12" s="918"/>
      <c r="I12" s="259">
        <f aca="true" t="shared" si="0" ref="I12:AA12">SUM(I8:I11)</f>
        <v>1756000</v>
      </c>
      <c r="J12" s="259">
        <f t="shared" si="0"/>
        <v>1060000</v>
      </c>
      <c r="K12" s="259">
        <f t="shared" si="0"/>
        <v>1790000</v>
      </c>
      <c r="L12" s="259">
        <f>SUM(L8:L11)</f>
        <v>0</v>
      </c>
      <c r="M12" s="304">
        <f>SUM(M8:M11)</f>
        <v>0</v>
      </c>
      <c r="N12" s="304">
        <f>SUM(N8:N11)</f>
        <v>0</v>
      </c>
      <c r="O12" s="304">
        <f t="shared" si="0"/>
        <v>0</v>
      </c>
      <c r="P12" s="609"/>
      <c r="Q12" s="310">
        <f t="shared" si="0"/>
        <v>0</v>
      </c>
      <c r="R12" s="511">
        <f t="shared" si="0"/>
        <v>0</v>
      </c>
      <c r="S12" s="259">
        <f t="shared" si="0"/>
        <v>0</v>
      </c>
      <c r="T12" s="514"/>
      <c r="U12" s="514"/>
      <c r="V12" s="514"/>
      <c r="W12" s="514"/>
      <c r="X12" s="514"/>
      <c r="Y12" s="304">
        <f t="shared" si="0"/>
        <v>0</v>
      </c>
      <c r="Z12" s="310">
        <f t="shared" si="0"/>
        <v>0</v>
      </c>
      <c r="AA12" s="511">
        <f t="shared" si="0"/>
        <v>0</v>
      </c>
    </row>
    <row r="13" spans="1:27" ht="16.5" customHeight="1" hidden="1" thickBot="1">
      <c r="A13" s="715"/>
      <c r="B13" s="900"/>
      <c r="C13" s="905" t="s">
        <v>199</v>
      </c>
      <c r="D13" s="906"/>
      <c r="E13" s="906"/>
      <c r="F13" s="906"/>
      <c r="G13" s="906"/>
      <c r="H13" s="907"/>
      <c r="I13" s="519">
        <f aca="true" t="shared" si="1" ref="I13:AA13">I7+I12</f>
        <v>2506000</v>
      </c>
      <c r="J13" s="519">
        <f t="shared" si="1"/>
        <v>1400000</v>
      </c>
      <c r="K13" s="519">
        <f t="shared" si="1"/>
        <v>2100000</v>
      </c>
      <c r="L13" s="519">
        <f>L7+L12</f>
        <v>0</v>
      </c>
      <c r="M13" s="520">
        <f>M7+M12</f>
        <v>0</v>
      </c>
      <c r="N13" s="520">
        <f>N7+N12</f>
        <v>0</v>
      </c>
      <c r="O13" s="520">
        <f t="shared" si="1"/>
        <v>0</v>
      </c>
      <c r="P13" s="610"/>
      <c r="Q13" s="521">
        <f t="shared" si="1"/>
        <v>0</v>
      </c>
      <c r="R13" s="522">
        <f t="shared" si="1"/>
        <v>0</v>
      </c>
      <c r="S13" s="519">
        <f t="shared" si="1"/>
        <v>0</v>
      </c>
      <c r="T13" s="549"/>
      <c r="U13" s="549"/>
      <c r="V13" s="549"/>
      <c r="W13" s="549"/>
      <c r="X13" s="549"/>
      <c r="Y13" s="520">
        <f t="shared" si="1"/>
        <v>0</v>
      </c>
      <c r="Z13" s="521">
        <f t="shared" si="1"/>
        <v>0</v>
      </c>
      <c r="AA13" s="522">
        <f t="shared" si="1"/>
        <v>0</v>
      </c>
    </row>
    <row r="14" spans="1:27" s="3" customFormat="1" ht="9.75" customHeight="1" hidden="1" thickBot="1">
      <c r="A14" s="715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</row>
    <row r="15" spans="1:27" ht="16.5" customHeight="1" hidden="1" thickBot="1">
      <c r="A15" s="715"/>
      <c r="B15" s="899" t="s">
        <v>81</v>
      </c>
      <c r="C15" s="902" t="s">
        <v>194</v>
      </c>
      <c r="D15" s="903"/>
      <c r="E15" s="904"/>
      <c r="F15" s="902" t="s">
        <v>188</v>
      </c>
      <c r="G15" s="904"/>
      <c r="H15" s="264" t="s">
        <v>316</v>
      </c>
      <c r="I15" s="267">
        <v>600000</v>
      </c>
      <c r="J15" s="267">
        <v>500000</v>
      </c>
      <c r="K15" s="267">
        <v>350000</v>
      </c>
      <c r="L15" s="267">
        <v>0</v>
      </c>
      <c r="M15" s="299">
        <v>0</v>
      </c>
      <c r="N15" s="299">
        <v>0</v>
      </c>
      <c r="O15" s="299">
        <v>0</v>
      </c>
      <c r="P15" s="607"/>
      <c r="Q15" s="305">
        <v>0</v>
      </c>
      <c r="R15" s="506">
        <f>O15-Q15</f>
        <v>0</v>
      </c>
      <c r="S15" s="267">
        <v>0</v>
      </c>
      <c r="T15" s="523"/>
      <c r="U15" s="523"/>
      <c r="V15" s="523"/>
      <c r="W15" s="523"/>
      <c r="X15" s="523"/>
      <c r="Y15" s="299">
        <v>0</v>
      </c>
      <c r="Z15" s="305">
        <v>0</v>
      </c>
      <c r="AA15" s="506">
        <f>Y15-Z15</f>
        <v>0</v>
      </c>
    </row>
    <row r="16" spans="1:27" ht="16.5" customHeight="1" hidden="1" thickBot="1">
      <c r="A16" s="715"/>
      <c r="B16" s="901"/>
      <c r="C16" s="911" t="s">
        <v>195</v>
      </c>
      <c r="D16" s="912"/>
      <c r="E16" s="913"/>
      <c r="F16" s="914" t="s">
        <v>441</v>
      </c>
      <c r="G16" s="915"/>
      <c r="H16" s="264" t="s">
        <v>281</v>
      </c>
      <c r="I16" s="267">
        <v>450000</v>
      </c>
      <c r="J16" s="267">
        <v>0</v>
      </c>
      <c r="K16" s="267">
        <v>200000</v>
      </c>
      <c r="L16" s="267">
        <v>0</v>
      </c>
      <c r="M16" s="299">
        <v>0</v>
      </c>
      <c r="N16" s="299">
        <v>0</v>
      </c>
      <c r="O16" s="299">
        <v>0</v>
      </c>
      <c r="P16" s="607"/>
      <c r="Q16" s="305">
        <v>0</v>
      </c>
      <c r="R16" s="506">
        <v>0</v>
      </c>
      <c r="S16" s="267">
        <v>0</v>
      </c>
      <c r="T16" s="523"/>
      <c r="U16" s="523"/>
      <c r="V16" s="523"/>
      <c r="W16" s="523"/>
      <c r="X16" s="523"/>
      <c r="Y16" s="299">
        <v>0</v>
      </c>
      <c r="Z16" s="305">
        <v>0</v>
      </c>
      <c r="AA16" s="506">
        <f>Y16-Z16</f>
        <v>0</v>
      </c>
    </row>
    <row r="17" spans="1:27" ht="16.5" customHeight="1" hidden="1" thickBot="1">
      <c r="A17" s="715"/>
      <c r="B17" s="900"/>
      <c r="C17" s="905" t="s">
        <v>199</v>
      </c>
      <c r="D17" s="906"/>
      <c r="E17" s="906"/>
      <c r="F17" s="906"/>
      <c r="G17" s="906"/>
      <c r="H17" s="907"/>
      <c r="I17" s="519">
        <f aca="true" t="shared" si="2" ref="I17:AA17">SUM(I15:I16)</f>
        <v>1050000</v>
      </c>
      <c r="J17" s="519">
        <f t="shared" si="2"/>
        <v>500000</v>
      </c>
      <c r="K17" s="519">
        <f t="shared" si="2"/>
        <v>550000</v>
      </c>
      <c r="L17" s="519">
        <f>SUM(L15:L16)</f>
        <v>0</v>
      </c>
      <c r="M17" s="520">
        <f>SUM(M15:M16)</f>
        <v>0</v>
      </c>
      <c r="N17" s="520">
        <f>SUM(N15:N16)</f>
        <v>0</v>
      </c>
      <c r="O17" s="520">
        <f t="shared" si="2"/>
        <v>0</v>
      </c>
      <c r="P17" s="610"/>
      <c r="Q17" s="521">
        <f t="shared" si="2"/>
        <v>0</v>
      </c>
      <c r="R17" s="522">
        <f t="shared" si="2"/>
        <v>0</v>
      </c>
      <c r="S17" s="519">
        <f t="shared" si="2"/>
        <v>0</v>
      </c>
      <c r="T17" s="549"/>
      <c r="U17" s="549"/>
      <c r="V17" s="549"/>
      <c r="W17" s="549"/>
      <c r="X17" s="549"/>
      <c r="Y17" s="520">
        <f t="shared" si="2"/>
        <v>0</v>
      </c>
      <c r="Z17" s="521">
        <f t="shared" si="2"/>
        <v>0</v>
      </c>
      <c r="AA17" s="522">
        <f t="shared" si="2"/>
        <v>0</v>
      </c>
    </row>
    <row r="18" spans="1:27" s="3" customFormat="1" ht="9.75" customHeight="1" hidden="1" thickBot="1">
      <c r="A18" s="715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</row>
    <row r="19" spans="1:27" ht="16.5" customHeight="1" hidden="1" thickBot="1">
      <c r="A19" s="715"/>
      <c r="B19" s="899" t="s">
        <v>82</v>
      </c>
      <c r="C19" s="902" t="s">
        <v>200</v>
      </c>
      <c r="D19" s="903"/>
      <c r="E19" s="904"/>
      <c r="F19" s="902" t="s">
        <v>188</v>
      </c>
      <c r="G19" s="904"/>
      <c r="H19" s="264" t="s">
        <v>379</v>
      </c>
      <c r="I19" s="267">
        <v>820000</v>
      </c>
      <c r="J19" s="267">
        <v>825000</v>
      </c>
      <c r="K19" s="267">
        <v>850000</v>
      </c>
      <c r="L19" s="267">
        <v>0</v>
      </c>
      <c r="M19" s="299">
        <v>0</v>
      </c>
      <c r="N19" s="299">
        <v>0</v>
      </c>
      <c r="O19" s="299">
        <v>0</v>
      </c>
      <c r="P19" s="607"/>
      <c r="Q19" s="305">
        <v>0</v>
      </c>
      <c r="R19" s="506">
        <f>O19-Q19</f>
        <v>0</v>
      </c>
      <c r="S19" s="267">
        <v>0</v>
      </c>
      <c r="T19" s="523"/>
      <c r="U19" s="523"/>
      <c r="V19" s="523"/>
      <c r="W19" s="523"/>
      <c r="X19" s="523"/>
      <c r="Y19" s="299">
        <v>0</v>
      </c>
      <c r="Z19" s="305">
        <v>0</v>
      </c>
      <c r="AA19" s="506">
        <f>Y19-Z19</f>
        <v>0</v>
      </c>
    </row>
    <row r="20" spans="1:27" ht="16.5" customHeight="1" hidden="1" thickBot="1">
      <c r="A20" s="715"/>
      <c r="B20" s="900"/>
      <c r="C20" s="905" t="s">
        <v>199</v>
      </c>
      <c r="D20" s="906"/>
      <c r="E20" s="906"/>
      <c r="F20" s="906"/>
      <c r="G20" s="906"/>
      <c r="H20" s="907"/>
      <c r="I20" s="519">
        <f aca="true" t="shared" si="3" ref="I20:AA20">SUM(I19)</f>
        <v>820000</v>
      </c>
      <c r="J20" s="519">
        <f t="shared" si="3"/>
        <v>825000</v>
      </c>
      <c r="K20" s="519">
        <f t="shared" si="3"/>
        <v>850000</v>
      </c>
      <c r="L20" s="519">
        <f>SUM(L19)</f>
        <v>0</v>
      </c>
      <c r="M20" s="520">
        <f>SUM(M19)</f>
        <v>0</v>
      </c>
      <c r="N20" s="520">
        <f>SUM(N19)</f>
        <v>0</v>
      </c>
      <c r="O20" s="723">
        <f t="shared" si="3"/>
        <v>0</v>
      </c>
      <c r="P20" s="610"/>
      <c r="Q20" s="521">
        <f t="shared" si="3"/>
        <v>0</v>
      </c>
      <c r="R20" s="522">
        <f t="shared" si="3"/>
        <v>0</v>
      </c>
      <c r="S20" s="519">
        <f t="shared" si="3"/>
        <v>0</v>
      </c>
      <c r="T20" s="549"/>
      <c r="U20" s="549"/>
      <c r="V20" s="549"/>
      <c r="W20" s="549"/>
      <c r="X20" s="549"/>
      <c r="Y20" s="520">
        <f t="shared" si="3"/>
        <v>0</v>
      </c>
      <c r="Z20" s="521">
        <f t="shared" si="3"/>
        <v>0</v>
      </c>
      <c r="AA20" s="522">
        <f t="shared" si="3"/>
        <v>0</v>
      </c>
    </row>
    <row r="21" spans="1:27" ht="16.5" customHeight="1" thickBot="1">
      <c r="A21" s="958" t="s">
        <v>80</v>
      </c>
      <c r="B21" s="959" t="s">
        <v>156</v>
      </c>
      <c r="C21" s="903" t="s">
        <v>194</v>
      </c>
      <c r="D21" s="903"/>
      <c r="E21" s="904"/>
      <c r="F21" s="902" t="s">
        <v>188</v>
      </c>
      <c r="G21" s="904"/>
      <c r="H21" s="264" t="s">
        <v>316</v>
      </c>
      <c r="I21" s="267">
        <f>I7+I15</f>
        <v>1350000</v>
      </c>
      <c r="J21" s="267">
        <v>840000</v>
      </c>
      <c r="K21" s="267">
        <v>660000</v>
      </c>
      <c r="L21" s="267">
        <v>300000</v>
      </c>
      <c r="M21" s="523">
        <v>1000000</v>
      </c>
      <c r="N21" s="523">
        <v>700000</v>
      </c>
      <c r="O21" s="724">
        <v>2000000</v>
      </c>
      <c r="P21" s="377"/>
      <c r="Q21" s="305"/>
      <c r="R21" s="506">
        <f>P21-Q21</f>
        <v>0</v>
      </c>
      <c r="S21" s="267">
        <f>S7+S15</f>
        <v>0</v>
      </c>
      <c r="T21" s="523"/>
      <c r="U21" s="523"/>
      <c r="V21" s="523"/>
      <c r="W21" s="523"/>
      <c r="X21" s="523"/>
      <c r="Y21" s="523">
        <f>Y7+Y15</f>
        <v>0</v>
      </c>
      <c r="Z21" s="305">
        <f>Z7+Z15</f>
        <v>0</v>
      </c>
      <c r="AA21" s="506">
        <f>Y21-Z21</f>
        <v>0</v>
      </c>
    </row>
    <row r="22" spans="1:27" ht="16.5" customHeight="1" thickBot="1">
      <c r="A22" s="958"/>
      <c r="B22" s="960"/>
      <c r="C22" s="891" t="s">
        <v>195</v>
      </c>
      <c r="D22" s="891"/>
      <c r="E22" s="892"/>
      <c r="F22" s="891" t="s">
        <v>441</v>
      </c>
      <c r="G22" s="892"/>
      <c r="H22" s="257" t="s">
        <v>273</v>
      </c>
      <c r="I22" s="257">
        <f aca="true" t="shared" si="4" ref="I22:O24">I8</f>
        <v>50000</v>
      </c>
      <c r="J22" s="257">
        <f t="shared" si="4"/>
        <v>0</v>
      </c>
      <c r="K22" s="257">
        <f t="shared" si="4"/>
        <v>0</v>
      </c>
      <c r="L22" s="257">
        <f t="shared" si="4"/>
        <v>0</v>
      </c>
      <c r="M22" s="524">
        <f t="shared" si="4"/>
        <v>0</v>
      </c>
      <c r="N22" s="524">
        <f t="shared" si="4"/>
        <v>0</v>
      </c>
      <c r="O22" s="315">
        <f t="shared" si="4"/>
        <v>0</v>
      </c>
      <c r="P22" s="725"/>
      <c r="Q22" s="306">
        <f>Q8</f>
        <v>0</v>
      </c>
      <c r="R22" s="506">
        <f aca="true" t="shared" si="5" ref="R22:R27">P22-Q22</f>
        <v>0</v>
      </c>
      <c r="S22" s="257">
        <f>S8</f>
        <v>0</v>
      </c>
      <c r="T22" s="524"/>
      <c r="U22" s="524"/>
      <c r="V22" s="524"/>
      <c r="W22" s="524"/>
      <c r="X22" s="524"/>
      <c r="Y22" s="524">
        <f aca="true" t="shared" si="6" ref="Y22:Z24">Y8</f>
        <v>0</v>
      </c>
      <c r="Z22" s="306">
        <f t="shared" si="6"/>
        <v>0</v>
      </c>
      <c r="AA22" s="507">
        <f>Y22-Z22</f>
        <v>0</v>
      </c>
    </row>
    <row r="23" spans="1:27" ht="16.5" customHeight="1" thickBot="1">
      <c r="A23" s="958"/>
      <c r="B23" s="960"/>
      <c r="C23" s="894"/>
      <c r="D23" s="894"/>
      <c r="E23" s="895"/>
      <c r="F23" s="894"/>
      <c r="G23" s="895"/>
      <c r="H23" s="258" t="s">
        <v>277</v>
      </c>
      <c r="I23" s="276">
        <f>I9</f>
        <v>0</v>
      </c>
      <c r="J23" s="276">
        <v>30000</v>
      </c>
      <c r="K23" s="276">
        <f t="shared" si="4"/>
        <v>0</v>
      </c>
      <c r="L23" s="276">
        <f t="shared" si="4"/>
        <v>0</v>
      </c>
      <c r="M23" s="525">
        <f t="shared" si="4"/>
        <v>0</v>
      </c>
      <c r="N23" s="525">
        <f t="shared" si="4"/>
        <v>0</v>
      </c>
      <c r="O23" s="315">
        <f t="shared" si="4"/>
        <v>0</v>
      </c>
      <c r="P23" s="726"/>
      <c r="Q23" s="315">
        <f>Q9</f>
        <v>0</v>
      </c>
      <c r="R23" s="506">
        <f t="shared" si="5"/>
        <v>0</v>
      </c>
      <c r="S23" s="276">
        <f>S9</f>
        <v>0</v>
      </c>
      <c r="T23" s="525"/>
      <c r="U23" s="525"/>
      <c r="V23" s="525"/>
      <c r="W23" s="525"/>
      <c r="X23" s="525"/>
      <c r="Y23" s="525">
        <f t="shared" si="6"/>
        <v>0</v>
      </c>
      <c r="Z23" s="315">
        <f t="shared" si="6"/>
        <v>0</v>
      </c>
      <c r="AA23" s="508">
        <f>Y23-Z23</f>
        <v>0</v>
      </c>
    </row>
    <row r="24" spans="1:27" ht="16.5" customHeight="1" thickBot="1">
      <c r="A24" s="958"/>
      <c r="B24" s="960"/>
      <c r="C24" s="894"/>
      <c r="D24" s="894"/>
      <c r="E24" s="895"/>
      <c r="F24" s="894"/>
      <c r="G24" s="895"/>
      <c r="H24" s="268" t="s">
        <v>221</v>
      </c>
      <c r="I24" s="268">
        <f>I10</f>
        <v>0</v>
      </c>
      <c r="J24" s="268">
        <v>30000</v>
      </c>
      <c r="K24" s="268">
        <f t="shared" si="4"/>
        <v>0</v>
      </c>
      <c r="L24" s="268">
        <f t="shared" si="4"/>
        <v>0</v>
      </c>
      <c r="M24" s="526">
        <f t="shared" si="4"/>
        <v>0</v>
      </c>
      <c r="N24" s="526">
        <f t="shared" si="4"/>
        <v>0</v>
      </c>
      <c r="O24" s="315">
        <f t="shared" si="4"/>
        <v>0</v>
      </c>
      <c r="P24" s="261"/>
      <c r="Q24" s="308">
        <f>Q10</f>
        <v>0</v>
      </c>
      <c r="R24" s="506">
        <f t="shared" si="5"/>
        <v>0</v>
      </c>
      <c r="S24" s="268">
        <f>S10</f>
        <v>0</v>
      </c>
      <c r="T24" s="526"/>
      <c r="U24" s="526"/>
      <c r="V24" s="526"/>
      <c r="W24" s="526"/>
      <c r="X24" s="526"/>
      <c r="Y24" s="526">
        <f t="shared" si="6"/>
        <v>0</v>
      </c>
      <c r="Z24" s="308">
        <f t="shared" si="6"/>
        <v>0</v>
      </c>
      <c r="AA24" s="509">
        <f>Y24-Z24</f>
        <v>0</v>
      </c>
    </row>
    <row r="25" spans="1:27" ht="16.5" customHeight="1" thickBot="1">
      <c r="A25" s="958"/>
      <c r="B25" s="960"/>
      <c r="C25" s="894"/>
      <c r="D25" s="894"/>
      <c r="E25" s="895"/>
      <c r="F25" s="962"/>
      <c r="G25" s="845"/>
      <c r="H25" s="262" t="s">
        <v>281</v>
      </c>
      <c r="I25" s="262">
        <f>I11+I16</f>
        <v>2156000</v>
      </c>
      <c r="J25" s="262">
        <v>1000000</v>
      </c>
      <c r="K25" s="262">
        <v>1990000</v>
      </c>
      <c r="L25" s="262">
        <v>3000000</v>
      </c>
      <c r="M25" s="527">
        <v>2500000</v>
      </c>
      <c r="N25" s="527">
        <v>3150000</v>
      </c>
      <c r="O25" s="315">
        <v>2020000</v>
      </c>
      <c r="P25" s="727"/>
      <c r="Q25" s="309">
        <f>Q11+Q16</f>
        <v>0</v>
      </c>
      <c r="R25" s="506">
        <f t="shared" si="5"/>
        <v>0</v>
      </c>
      <c r="S25" s="262">
        <f>S11+S16</f>
        <v>0</v>
      </c>
      <c r="T25" s="527"/>
      <c r="U25" s="527"/>
      <c r="V25" s="527"/>
      <c r="W25" s="527"/>
      <c r="X25" s="527"/>
      <c r="Y25" s="527">
        <f>Y11+Y16</f>
        <v>0</v>
      </c>
      <c r="Z25" s="309">
        <f>Z11+Z16</f>
        <v>0</v>
      </c>
      <c r="AA25" s="510">
        <f>Y25-Z25</f>
        <v>0</v>
      </c>
    </row>
    <row r="26" spans="1:27" ht="16.5" customHeight="1" thickBot="1">
      <c r="A26" s="958"/>
      <c r="B26" s="960"/>
      <c r="C26" s="894"/>
      <c r="D26" s="894"/>
      <c r="E26" s="895"/>
      <c r="F26" s="963" t="s">
        <v>197</v>
      </c>
      <c r="G26" s="964"/>
      <c r="H26" s="965"/>
      <c r="I26" s="259">
        <f aca="true" t="shared" si="7" ref="I26:AA26">SUM(I22:I25)</f>
        <v>2206000</v>
      </c>
      <c r="J26" s="259">
        <f t="shared" si="7"/>
        <v>1060000</v>
      </c>
      <c r="K26" s="259">
        <f t="shared" si="7"/>
        <v>1990000</v>
      </c>
      <c r="L26" s="259">
        <f>SUM(L22:L25)</f>
        <v>3000000</v>
      </c>
      <c r="M26" s="514">
        <f>SUM(M22:M25)</f>
        <v>2500000</v>
      </c>
      <c r="N26" s="514">
        <f>SUM(N22:N25)</f>
        <v>3150000</v>
      </c>
      <c r="O26" s="728">
        <f t="shared" si="7"/>
        <v>2020000</v>
      </c>
      <c r="P26" s="729"/>
      <c r="Q26" s="310">
        <f t="shared" si="7"/>
        <v>0</v>
      </c>
      <c r="R26" s="511">
        <f>SUM(R22:R25)</f>
        <v>0</v>
      </c>
      <c r="S26" s="259">
        <f t="shared" si="7"/>
        <v>0</v>
      </c>
      <c r="T26" s="514"/>
      <c r="U26" s="514"/>
      <c r="V26" s="514"/>
      <c r="W26" s="514"/>
      <c r="X26" s="514"/>
      <c r="Y26" s="514">
        <f t="shared" si="7"/>
        <v>0</v>
      </c>
      <c r="Z26" s="310">
        <f t="shared" si="7"/>
        <v>0</v>
      </c>
      <c r="AA26" s="511">
        <f t="shared" si="7"/>
        <v>0</v>
      </c>
    </row>
    <row r="27" spans="1:27" ht="16.5" customHeight="1" thickBot="1">
      <c r="A27" s="958"/>
      <c r="B27" s="960"/>
      <c r="C27" s="903" t="s">
        <v>200</v>
      </c>
      <c r="D27" s="903"/>
      <c r="E27" s="904"/>
      <c r="F27" s="902" t="s">
        <v>188</v>
      </c>
      <c r="G27" s="904"/>
      <c r="H27" s="264" t="s">
        <v>379</v>
      </c>
      <c r="I27" s="267">
        <f>I19</f>
        <v>820000</v>
      </c>
      <c r="J27" s="267">
        <v>825000</v>
      </c>
      <c r="K27" s="267">
        <v>850000</v>
      </c>
      <c r="L27" s="267">
        <v>400000</v>
      </c>
      <c r="M27" s="523">
        <v>1000000</v>
      </c>
      <c r="N27" s="523">
        <v>1000000</v>
      </c>
      <c r="O27" s="523">
        <v>2500000</v>
      </c>
      <c r="P27" s="377"/>
      <c r="Q27" s="305">
        <f>Q19</f>
        <v>0</v>
      </c>
      <c r="R27" s="506">
        <f t="shared" si="5"/>
        <v>0</v>
      </c>
      <c r="S27" s="267">
        <f>S19</f>
        <v>0</v>
      </c>
      <c r="T27" s="523"/>
      <c r="U27" s="523"/>
      <c r="V27" s="523"/>
      <c r="W27" s="523"/>
      <c r="X27" s="523"/>
      <c r="Y27" s="523">
        <f>Y19</f>
        <v>0</v>
      </c>
      <c r="Z27" s="305">
        <f>Z19</f>
        <v>0</v>
      </c>
      <c r="AA27" s="506">
        <f>Y27-Z27</f>
        <v>0</v>
      </c>
    </row>
    <row r="28" spans="1:27" s="3" customFormat="1" ht="16.5" customHeight="1" thickBot="1">
      <c r="A28" s="716"/>
      <c r="B28" s="961"/>
      <c r="C28" s="908" t="s">
        <v>199</v>
      </c>
      <c r="D28" s="909"/>
      <c r="E28" s="909"/>
      <c r="F28" s="909"/>
      <c r="G28" s="909"/>
      <c r="H28" s="910"/>
      <c r="I28" s="265">
        <f aca="true" t="shared" si="8" ref="I28:AA28">I21+I26+I27</f>
        <v>4376000</v>
      </c>
      <c r="J28" s="265">
        <f t="shared" si="8"/>
        <v>2725000</v>
      </c>
      <c r="K28" s="265">
        <f t="shared" si="8"/>
        <v>3500000</v>
      </c>
      <c r="L28" s="265">
        <f>L21+L26+L27</f>
        <v>3700000</v>
      </c>
      <c r="M28" s="513">
        <f>M21+M26+M27</f>
        <v>4500000</v>
      </c>
      <c r="N28" s="513">
        <f>N21+N26+N27</f>
        <v>4850000</v>
      </c>
      <c r="O28" s="513">
        <f t="shared" si="8"/>
        <v>6520000</v>
      </c>
      <c r="P28" s="730"/>
      <c r="Q28" s="313">
        <f t="shared" si="8"/>
        <v>0</v>
      </c>
      <c r="R28" s="512">
        <f t="shared" si="8"/>
        <v>0</v>
      </c>
      <c r="S28" s="265">
        <f t="shared" si="8"/>
        <v>0</v>
      </c>
      <c r="T28" s="513"/>
      <c r="U28" s="513"/>
      <c r="V28" s="513"/>
      <c r="W28" s="513"/>
      <c r="X28" s="513"/>
      <c r="Y28" s="513">
        <f t="shared" si="8"/>
        <v>0</v>
      </c>
      <c r="Z28" s="313">
        <f t="shared" si="8"/>
        <v>0</v>
      </c>
      <c r="AA28" s="512">
        <f t="shared" si="8"/>
        <v>0</v>
      </c>
    </row>
    <row r="29" spans="1:27" s="3" customFormat="1" ht="12.75" customHeight="1" thickBot="1">
      <c r="A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</row>
    <row r="30" spans="1:27" ht="16.5" customHeight="1" thickBot="1">
      <c r="A30" s="922" t="s">
        <v>449</v>
      </c>
      <c r="B30" s="966"/>
      <c r="C30" s="902" t="s">
        <v>196</v>
      </c>
      <c r="D30" s="903"/>
      <c r="E30" s="904"/>
      <c r="F30" s="902" t="s">
        <v>188</v>
      </c>
      <c r="G30" s="904"/>
      <c r="H30" s="264" t="s">
        <v>316</v>
      </c>
      <c r="I30" s="267">
        <v>10000</v>
      </c>
      <c r="J30" s="267">
        <v>10000</v>
      </c>
      <c r="K30" s="267">
        <v>0</v>
      </c>
      <c r="L30" s="267">
        <v>0</v>
      </c>
      <c r="M30" s="299">
        <v>0</v>
      </c>
      <c r="N30" s="299">
        <v>0</v>
      </c>
      <c r="O30" s="299">
        <v>0</v>
      </c>
      <c r="P30" s="607"/>
      <c r="Q30" s="305">
        <v>0</v>
      </c>
      <c r="R30" s="506">
        <f>O30-Q30</f>
        <v>0</v>
      </c>
      <c r="S30" s="267">
        <v>0</v>
      </c>
      <c r="T30" s="523"/>
      <c r="U30" s="523"/>
      <c r="V30" s="523"/>
      <c r="W30" s="523"/>
      <c r="X30" s="523"/>
      <c r="Y30" s="299">
        <v>0</v>
      </c>
      <c r="Z30" s="305">
        <v>0</v>
      </c>
      <c r="AA30" s="506">
        <f>Y30-Z30</f>
        <v>0</v>
      </c>
    </row>
    <row r="31" spans="1:27" ht="16.5" customHeight="1" thickBot="1">
      <c r="A31" s="862"/>
      <c r="B31" s="845"/>
      <c r="C31" s="908" t="s">
        <v>199</v>
      </c>
      <c r="D31" s="909"/>
      <c r="E31" s="909"/>
      <c r="F31" s="909"/>
      <c r="G31" s="909"/>
      <c r="H31" s="910"/>
      <c r="I31" s="265">
        <f aca="true" t="shared" si="9" ref="I31:AA31">SUM(I30)</f>
        <v>10000</v>
      </c>
      <c r="J31" s="265">
        <f t="shared" si="9"/>
        <v>10000</v>
      </c>
      <c r="K31" s="265">
        <f t="shared" si="9"/>
        <v>0</v>
      </c>
      <c r="L31" s="265">
        <f>SUM(L30)</f>
        <v>0</v>
      </c>
      <c r="M31" s="312">
        <f>SUM(M30)</f>
        <v>0</v>
      </c>
      <c r="N31" s="312">
        <f>SUM(N30)</f>
        <v>0</v>
      </c>
      <c r="O31" s="312">
        <f t="shared" si="9"/>
        <v>0</v>
      </c>
      <c r="P31" s="611"/>
      <c r="Q31" s="313">
        <f t="shared" si="9"/>
        <v>0</v>
      </c>
      <c r="R31" s="512">
        <f t="shared" si="9"/>
        <v>0</v>
      </c>
      <c r="S31" s="265">
        <f t="shared" si="9"/>
        <v>0</v>
      </c>
      <c r="T31" s="513"/>
      <c r="U31" s="513"/>
      <c r="V31" s="513"/>
      <c r="W31" s="513"/>
      <c r="X31" s="513"/>
      <c r="Y31" s="312">
        <f t="shared" si="9"/>
        <v>0</v>
      </c>
      <c r="Z31" s="313">
        <f t="shared" si="9"/>
        <v>0</v>
      </c>
      <c r="AA31" s="512">
        <f t="shared" si="9"/>
        <v>0</v>
      </c>
    </row>
    <row r="32" spans="1:27" s="3" customFormat="1" ht="12.75" customHeight="1" thickBot="1">
      <c r="A32" s="26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</row>
    <row r="33" spans="1:27" ht="16.5" customHeight="1" thickBot="1">
      <c r="A33" s="922" t="s">
        <v>386</v>
      </c>
      <c r="B33" s="966"/>
      <c r="C33" s="902" t="s">
        <v>196</v>
      </c>
      <c r="D33" s="903"/>
      <c r="E33" s="904"/>
      <c r="F33" s="902" t="s">
        <v>188</v>
      </c>
      <c r="G33" s="904"/>
      <c r="H33" s="264" t="s">
        <v>316</v>
      </c>
      <c r="I33" s="267">
        <v>175000</v>
      </c>
      <c r="J33" s="267">
        <v>125000</v>
      </c>
      <c r="K33" s="267">
        <v>150000</v>
      </c>
      <c r="L33" s="267">
        <v>100000</v>
      </c>
      <c r="M33" s="299">
        <v>100000</v>
      </c>
      <c r="N33" s="299">
        <v>100000</v>
      </c>
      <c r="O33" s="299">
        <v>100000</v>
      </c>
      <c r="P33" s="607"/>
      <c r="Q33" s="305">
        <v>0</v>
      </c>
      <c r="R33" s="506">
        <f>P33-Q33</f>
        <v>0</v>
      </c>
      <c r="S33" s="267">
        <v>0</v>
      </c>
      <c r="T33" s="523"/>
      <c r="U33" s="523"/>
      <c r="V33" s="523"/>
      <c r="W33" s="523"/>
      <c r="X33" s="523"/>
      <c r="Y33" s="299">
        <v>0</v>
      </c>
      <c r="Z33" s="305">
        <v>0</v>
      </c>
      <c r="AA33" s="506">
        <f>Y33-Z33</f>
        <v>0</v>
      </c>
    </row>
    <row r="34" spans="1:27" ht="16.5" customHeight="1" thickBot="1">
      <c r="A34" s="862"/>
      <c r="B34" s="845"/>
      <c r="C34" s="908" t="s">
        <v>199</v>
      </c>
      <c r="D34" s="909"/>
      <c r="E34" s="909"/>
      <c r="F34" s="909"/>
      <c r="G34" s="909"/>
      <c r="H34" s="910"/>
      <c r="I34" s="265">
        <f aca="true" t="shared" si="10" ref="I34:AA34">SUM(I33)</f>
        <v>175000</v>
      </c>
      <c r="J34" s="265">
        <f t="shared" si="10"/>
        <v>125000</v>
      </c>
      <c r="K34" s="265">
        <f t="shared" si="10"/>
        <v>150000</v>
      </c>
      <c r="L34" s="265">
        <f>SUM(L33)</f>
        <v>100000</v>
      </c>
      <c r="M34" s="265">
        <f>SUM(M33)</f>
        <v>100000</v>
      </c>
      <c r="N34" s="265">
        <f>SUM(N33)</f>
        <v>100000</v>
      </c>
      <c r="O34" s="265">
        <f t="shared" si="10"/>
        <v>100000</v>
      </c>
      <c r="P34" s="265"/>
      <c r="Q34" s="265">
        <f t="shared" si="10"/>
        <v>0</v>
      </c>
      <c r="R34" s="513">
        <f t="shared" si="10"/>
        <v>0</v>
      </c>
      <c r="S34" s="265">
        <f t="shared" si="10"/>
        <v>0</v>
      </c>
      <c r="T34" s="265"/>
      <c r="U34" s="265"/>
      <c r="V34" s="265"/>
      <c r="W34" s="265"/>
      <c r="X34" s="265"/>
      <c r="Y34" s="265">
        <f t="shared" si="10"/>
        <v>0</v>
      </c>
      <c r="Z34" s="265">
        <f t="shared" si="10"/>
        <v>0</v>
      </c>
      <c r="AA34" s="513">
        <f t="shared" si="10"/>
        <v>0</v>
      </c>
    </row>
    <row r="35" spans="1:27" s="3" customFormat="1" ht="12.75" customHeight="1" thickBot="1">
      <c r="A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</row>
    <row r="36" spans="1:27" ht="16.5" customHeight="1" thickBot="1">
      <c r="A36" s="922" t="s">
        <v>499</v>
      </c>
      <c r="B36" s="841"/>
      <c r="C36" s="902" t="s">
        <v>196</v>
      </c>
      <c r="D36" s="903"/>
      <c r="E36" s="904"/>
      <c r="F36" s="902" t="s">
        <v>188</v>
      </c>
      <c r="G36" s="904"/>
      <c r="H36" s="264" t="s">
        <v>316</v>
      </c>
      <c r="I36" s="267">
        <v>10068000</v>
      </c>
      <c r="J36" s="267">
        <v>9550000</v>
      </c>
      <c r="K36" s="267">
        <v>7450000</v>
      </c>
      <c r="L36" s="267">
        <v>11000000</v>
      </c>
      <c r="M36" s="299">
        <v>10600000</v>
      </c>
      <c r="N36" s="299">
        <v>11950000</v>
      </c>
      <c r="O36" s="299">
        <v>14280000</v>
      </c>
      <c r="P36" s="607"/>
      <c r="Q36" s="305">
        <v>0</v>
      </c>
      <c r="R36" s="506">
        <f>P36-Q36</f>
        <v>0</v>
      </c>
      <c r="S36" s="267">
        <v>0</v>
      </c>
      <c r="T36" s="523"/>
      <c r="U36" s="523"/>
      <c r="V36" s="523"/>
      <c r="W36" s="523"/>
      <c r="X36" s="523"/>
      <c r="Y36" s="299">
        <v>0</v>
      </c>
      <c r="Z36" s="305">
        <v>0</v>
      </c>
      <c r="AA36" s="506">
        <f>Y36-Z36</f>
        <v>0</v>
      </c>
    </row>
    <row r="37" spans="1:27" ht="16.5" customHeight="1" thickBot="1">
      <c r="A37" s="861"/>
      <c r="B37" s="843"/>
      <c r="C37" s="911" t="s">
        <v>195</v>
      </c>
      <c r="D37" s="912"/>
      <c r="E37" s="913"/>
      <c r="F37" s="914" t="s">
        <v>441</v>
      </c>
      <c r="G37" s="915"/>
      <c r="H37" s="264" t="s">
        <v>281</v>
      </c>
      <c r="I37" s="267">
        <v>1000000</v>
      </c>
      <c r="J37" s="267">
        <v>4090000</v>
      </c>
      <c r="K37" s="267">
        <v>4000000</v>
      </c>
      <c r="L37" s="267">
        <v>0</v>
      </c>
      <c r="M37" s="299">
        <v>500000</v>
      </c>
      <c r="N37" s="299">
        <v>0</v>
      </c>
      <c r="O37" s="299">
        <v>0</v>
      </c>
      <c r="P37" s="607"/>
      <c r="Q37" s="305">
        <v>0</v>
      </c>
      <c r="R37" s="506">
        <f>O37-Q37</f>
        <v>0</v>
      </c>
      <c r="S37" s="267">
        <v>0</v>
      </c>
      <c r="T37" s="523"/>
      <c r="U37" s="523"/>
      <c r="V37" s="523"/>
      <c r="W37" s="523"/>
      <c r="X37" s="523"/>
      <c r="Y37" s="299">
        <v>0</v>
      </c>
      <c r="Z37" s="305">
        <v>0</v>
      </c>
      <c r="AA37" s="506">
        <f>Y37-Z37</f>
        <v>0</v>
      </c>
    </row>
    <row r="38" spans="1:27" ht="16.5" customHeight="1" thickBot="1">
      <c r="A38" s="862"/>
      <c r="B38" s="845"/>
      <c r="C38" s="908" t="s">
        <v>199</v>
      </c>
      <c r="D38" s="909"/>
      <c r="E38" s="909"/>
      <c r="F38" s="909"/>
      <c r="G38" s="909"/>
      <c r="H38" s="910"/>
      <c r="I38" s="265">
        <f aca="true" t="shared" si="11" ref="I38:AA38">SUM(I36:I37)</f>
        <v>11068000</v>
      </c>
      <c r="J38" s="265">
        <f t="shared" si="11"/>
        <v>13640000</v>
      </c>
      <c r="K38" s="265">
        <f t="shared" si="11"/>
        <v>11450000</v>
      </c>
      <c r="L38" s="265">
        <f>SUM(L36:L37)</f>
        <v>11000000</v>
      </c>
      <c r="M38" s="265">
        <f>SUM(M36:M37)</f>
        <v>11100000</v>
      </c>
      <c r="N38" s="265">
        <f>SUM(N36:N37)</f>
        <v>11950000</v>
      </c>
      <c r="O38" s="265">
        <f t="shared" si="11"/>
        <v>14280000</v>
      </c>
      <c r="P38" s="265"/>
      <c r="Q38" s="265">
        <f t="shared" si="11"/>
        <v>0</v>
      </c>
      <c r="R38" s="513">
        <f t="shared" si="11"/>
        <v>0</v>
      </c>
      <c r="S38" s="265">
        <f t="shared" si="11"/>
        <v>0</v>
      </c>
      <c r="T38" s="265"/>
      <c r="U38" s="265"/>
      <c r="V38" s="265"/>
      <c r="W38" s="265"/>
      <c r="X38" s="265"/>
      <c r="Y38" s="265">
        <f t="shared" si="11"/>
        <v>0</v>
      </c>
      <c r="Z38" s="265">
        <f t="shared" si="11"/>
        <v>0</v>
      </c>
      <c r="AA38" s="513">
        <f t="shared" si="11"/>
        <v>0</v>
      </c>
    </row>
    <row r="39" spans="1:27" s="3" customFormat="1" ht="12.75" customHeight="1" thickBot="1">
      <c r="A39" s="2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</row>
    <row r="40" spans="1:27" ht="16.5" customHeight="1" thickBot="1">
      <c r="A40" s="922" t="s">
        <v>77</v>
      </c>
      <c r="B40" s="966"/>
      <c r="C40" s="902" t="s">
        <v>196</v>
      </c>
      <c r="D40" s="903"/>
      <c r="E40" s="904"/>
      <c r="F40" s="902" t="s">
        <v>188</v>
      </c>
      <c r="G40" s="904"/>
      <c r="H40" s="264" t="s">
        <v>316</v>
      </c>
      <c r="I40" s="267">
        <v>820000</v>
      </c>
      <c r="J40" s="267">
        <v>600000</v>
      </c>
      <c r="K40" s="267">
        <v>2000000</v>
      </c>
      <c r="L40" s="267">
        <v>300000</v>
      </c>
      <c r="M40" s="299">
        <v>300000</v>
      </c>
      <c r="N40" s="299">
        <v>100000</v>
      </c>
      <c r="O40" s="299">
        <v>100000</v>
      </c>
      <c r="P40" s="607"/>
      <c r="Q40" s="305">
        <v>0</v>
      </c>
      <c r="R40" s="506">
        <f>P40-Q40</f>
        <v>0</v>
      </c>
      <c r="S40" s="267">
        <v>0</v>
      </c>
      <c r="T40" s="523"/>
      <c r="U40" s="523"/>
      <c r="V40" s="523"/>
      <c r="W40" s="523"/>
      <c r="X40" s="523"/>
      <c r="Y40" s="299">
        <v>0</v>
      </c>
      <c r="Z40" s="305">
        <v>0</v>
      </c>
      <c r="AA40" s="506">
        <f>Y40-Z40</f>
        <v>0</v>
      </c>
    </row>
    <row r="41" spans="1:27" ht="16.5" customHeight="1" thickBot="1">
      <c r="A41" s="862"/>
      <c r="B41" s="845"/>
      <c r="C41" s="908" t="s">
        <v>199</v>
      </c>
      <c r="D41" s="909"/>
      <c r="E41" s="909"/>
      <c r="F41" s="909"/>
      <c r="G41" s="909"/>
      <c r="H41" s="910"/>
      <c r="I41" s="265">
        <f aca="true" t="shared" si="12" ref="I41:AA41">SUM(I40)</f>
        <v>820000</v>
      </c>
      <c r="J41" s="265">
        <f t="shared" si="12"/>
        <v>600000</v>
      </c>
      <c r="K41" s="265">
        <f t="shared" si="12"/>
        <v>2000000</v>
      </c>
      <c r="L41" s="265">
        <f>SUM(L40)</f>
        <v>300000</v>
      </c>
      <c r="M41" s="265">
        <f>SUM(M40)</f>
        <v>300000</v>
      </c>
      <c r="N41" s="265">
        <f>SUM(N40)</f>
        <v>100000</v>
      </c>
      <c r="O41" s="265">
        <f t="shared" si="12"/>
        <v>100000</v>
      </c>
      <c r="P41" s="265"/>
      <c r="Q41" s="265">
        <f t="shared" si="12"/>
        <v>0</v>
      </c>
      <c r="R41" s="513">
        <f t="shared" si="12"/>
        <v>0</v>
      </c>
      <c r="S41" s="265">
        <f t="shared" si="12"/>
        <v>0</v>
      </c>
      <c r="T41" s="265"/>
      <c r="U41" s="265"/>
      <c r="V41" s="265"/>
      <c r="W41" s="265"/>
      <c r="X41" s="265"/>
      <c r="Y41" s="265">
        <f t="shared" si="12"/>
        <v>0</v>
      </c>
      <c r="Z41" s="265">
        <f t="shared" si="12"/>
        <v>0</v>
      </c>
      <c r="AA41" s="513">
        <f t="shared" si="12"/>
        <v>0</v>
      </c>
    </row>
    <row r="42" spans="1:27" s="3" customFormat="1" ht="12.75" customHeight="1" thickBot="1">
      <c r="A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</row>
    <row r="43" spans="1:27" ht="16.5" customHeight="1" thickBot="1">
      <c r="A43" s="922" t="s">
        <v>385</v>
      </c>
      <c r="B43" s="841"/>
      <c r="C43" s="902" t="s">
        <v>196</v>
      </c>
      <c r="D43" s="903"/>
      <c r="E43" s="904"/>
      <c r="F43" s="902" t="s">
        <v>188</v>
      </c>
      <c r="G43" s="904"/>
      <c r="H43" s="264" t="s">
        <v>316</v>
      </c>
      <c r="I43" s="267">
        <v>1400000</v>
      </c>
      <c r="J43" s="267">
        <v>900000</v>
      </c>
      <c r="K43" s="267">
        <v>900000</v>
      </c>
      <c r="L43" s="267">
        <v>900000</v>
      </c>
      <c r="M43" s="299">
        <v>1000000</v>
      </c>
      <c r="N43" s="299">
        <v>1000000</v>
      </c>
      <c r="O43" s="299">
        <v>1500000</v>
      </c>
      <c r="P43" s="607"/>
      <c r="Q43" s="305">
        <v>0</v>
      </c>
      <c r="R43" s="506">
        <f>P43-Q43</f>
        <v>0</v>
      </c>
      <c r="S43" s="267">
        <v>0</v>
      </c>
      <c r="T43" s="523"/>
      <c r="U43" s="523"/>
      <c r="V43" s="523"/>
      <c r="W43" s="523"/>
      <c r="X43" s="523"/>
      <c r="Y43" s="299">
        <v>0</v>
      </c>
      <c r="Z43" s="305">
        <v>0</v>
      </c>
      <c r="AA43" s="506">
        <f>Y43-Z43</f>
        <v>0</v>
      </c>
    </row>
    <row r="44" spans="1:27" ht="16.5" customHeight="1" thickBot="1">
      <c r="A44" s="861"/>
      <c r="B44" s="843"/>
      <c r="C44" s="911" t="s">
        <v>195</v>
      </c>
      <c r="D44" s="912"/>
      <c r="E44" s="913"/>
      <c r="F44" s="914" t="s">
        <v>441</v>
      </c>
      <c r="G44" s="915"/>
      <c r="H44" s="264" t="s">
        <v>281</v>
      </c>
      <c r="I44" s="267">
        <v>261000</v>
      </c>
      <c r="J44" s="267">
        <v>0</v>
      </c>
      <c r="K44" s="267">
        <v>0</v>
      </c>
      <c r="L44" s="267">
        <v>0</v>
      </c>
      <c r="M44" s="299">
        <v>0</v>
      </c>
      <c r="N44" s="299">
        <v>0</v>
      </c>
      <c r="O44" s="299">
        <v>0</v>
      </c>
      <c r="P44" s="607"/>
      <c r="Q44" s="305">
        <v>0</v>
      </c>
      <c r="R44" s="506">
        <f>O44-Q44</f>
        <v>0</v>
      </c>
      <c r="S44" s="267">
        <v>0</v>
      </c>
      <c r="T44" s="523"/>
      <c r="U44" s="523"/>
      <c r="V44" s="523"/>
      <c r="W44" s="523"/>
      <c r="X44" s="523"/>
      <c r="Y44" s="299">
        <v>0</v>
      </c>
      <c r="Z44" s="305">
        <v>0</v>
      </c>
      <c r="AA44" s="506">
        <f>Y44-Z44</f>
        <v>0</v>
      </c>
    </row>
    <row r="45" spans="1:27" ht="16.5" customHeight="1" thickBot="1">
      <c r="A45" s="862"/>
      <c r="B45" s="845"/>
      <c r="C45" s="908" t="s">
        <v>199</v>
      </c>
      <c r="D45" s="909"/>
      <c r="E45" s="909"/>
      <c r="F45" s="909"/>
      <c r="G45" s="909"/>
      <c r="H45" s="910"/>
      <c r="I45" s="265">
        <f aca="true" t="shared" si="13" ref="I45:AA45">SUM(I43:I44)</f>
        <v>1661000</v>
      </c>
      <c r="J45" s="265">
        <f t="shared" si="13"/>
        <v>900000</v>
      </c>
      <c r="K45" s="265">
        <f t="shared" si="13"/>
        <v>900000</v>
      </c>
      <c r="L45" s="265">
        <f>SUM(L43:L44)</f>
        <v>900000</v>
      </c>
      <c r="M45" s="265">
        <f>SUM(M43:M44)</f>
        <v>1000000</v>
      </c>
      <c r="N45" s="265">
        <f>SUM(N43:N44)</f>
        <v>1000000</v>
      </c>
      <c r="O45" s="265">
        <f t="shared" si="13"/>
        <v>1500000</v>
      </c>
      <c r="P45" s="265"/>
      <c r="Q45" s="265">
        <f t="shared" si="13"/>
        <v>0</v>
      </c>
      <c r="R45" s="513">
        <f t="shared" si="13"/>
        <v>0</v>
      </c>
      <c r="S45" s="265">
        <f t="shared" si="13"/>
        <v>0</v>
      </c>
      <c r="T45" s="265"/>
      <c r="U45" s="265"/>
      <c r="V45" s="265"/>
      <c r="W45" s="265"/>
      <c r="X45" s="265"/>
      <c r="Y45" s="265">
        <f t="shared" si="13"/>
        <v>0</v>
      </c>
      <c r="Z45" s="265">
        <f t="shared" si="13"/>
        <v>0</v>
      </c>
      <c r="AA45" s="513">
        <f t="shared" si="13"/>
        <v>0</v>
      </c>
    </row>
    <row r="46" spans="1:27" s="3" customFormat="1" ht="12.75" customHeight="1" thickBot="1">
      <c r="A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</row>
    <row r="47" spans="1:27" ht="16.5" customHeight="1" thickBot="1">
      <c r="A47" s="922" t="s">
        <v>500</v>
      </c>
      <c r="B47" s="966"/>
      <c r="C47" s="902" t="s">
        <v>194</v>
      </c>
      <c r="D47" s="903"/>
      <c r="E47" s="904"/>
      <c r="F47" s="902" t="s">
        <v>188</v>
      </c>
      <c r="G47" s="904"/>
      <c r="H47" s="264" t="s">
        <v>379</v>
      </c>
      <c r="I47" s="267">
        <v>0</v>
      </c>
      <c r="J47" s="267">
        <v>0</v>
      </c>
      <c r="K47" s="267">
        <v>0</v>
      </c>
      <c r="L47" s="267">
        <v>0</v>
      </c>
      <c r="M47" s="299">
        <v>400000</v>
      </c>
      <c r="N47" s="299">
        <v>400000</v>
      </c>
      <c r="O47" s="299">
        <v>450000</v>
      </c>
      <c r="P47" s="607"/>
      <c r="Q47" s="305">
        <v>0</v>
      </c>
      <c r="R47" s="506">
        <f>P47-Q47</f>
        <v>0</v>
      </c>
      <c r="S47" s="267">
        <v>0</v>
      </c>
      <c r="T47" s="523"/>
      <c r="U47" s="523"/>
      <c r="V47" s="523"/>
      <c r="W47" s="523"/>
      <c r="X47" s="523"/>
      <c r="Y47" s="299">
        <v>0</v>
      </c>
      <c r="Z47" s="305">
        <v>0</v>
      </c>
      <c r="AA47" s="506">
        <f>Y47-Z47</f>
        <v>0</v>
      </c>
    </row>
    <row r="48" spans="1:27" ht="16.5" customHeight="1" thickBot="1">
      <c r="A48" s="862"/>
      <c r="B48" s="845"/>
      <c r="C48" s="908" t="s">
        <v>199</v>
      </c>
      <c r="D48" s="909"/>
      <c r="E48" s="909"/>
      <c r="F48" s="909"/>
      <c r="G48" s="909"/>
      <c r="H48" s="910"/>
      <c r="I48" s="265">
        <f aca="true" t="shared" si="14" ref="I48:S48">SUM(I47)</f>
        <v>0</v>
      </c>
      <c r="J48" s="265">
        <f t="shared" si="14"/>
        <v>0</v>
      </c>
      <c r="K48" s="265">
        <f t="shared" si="14"/>
        <v>0</v>
      </c>
      <c r="L48" s="265">
        <f t="shared" si="14"/>
        <v>0</v>
      </c>
      <c r="M48" s="265">
        <f t="shared" si="14"/>
        <v>400000</v>
      </c>
      <c r="N48" s="265">
        <f>SUM(N47)</f>
        <v>400000</v>
      </c>
      <c r="O48" s="265">
        <f t="shared" si="14"/>
        <v>450000</v>
      </c>
      <c r="P48" s="265"/>
      <c r="Q48" s="265">
        <f t="shared" si="14"/>
        <v>0</v>
      </c>
      <c r="R48" s="513">
        <f t="shared" si="14"/>
        <v>0</v>
      </c>
      <c r="S48" s="265">
        <f t="shared" si="14"/>
        <v>0</v>
      </c>
      <c r="T48" s="265"/>
      <c r="U48" s="265"/>
      <c r="V48" s="265"/>
      <c r="W48" s="265"/>
      <c r="X48" s="265"/>
      <c r="Y48" s="265">
        <f>SUM(Y47)</f>
        <v>0</v>
      </c>
      <c r="Z48" s="265">
        <f>SUM(Z47)</f>
        <v>0</v>
      </c>
      <c r="AA48" s="513">
        <f>SUM(AA47)</f>
        <v>0</v>
      </c>
    </row>
    <row r="49" spans="1:27" s="3" customFormat="1" ht="12.75" customHeight="1" thickBot="1">
      <c r="A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</row>
    <row r="50" spans="1:27" ht="16.5" customHeight="1" thickBot="1">
      <c r="A50" s="922" t="s">
        <v>388</v>
      </c>
      <c r="B50" s="966"/>
      <c r="C50" s="902" t="s">
        <v>196</v>
      </c>
      <c r="D50" s="903"/>
      <c r="E50" s="904"/>
      <c r="F50" s="902" t="s">
        <v>188</v>
      </c>
      <c r="G50" s="904"/>
      <c r="H50" s="264" t="s">
        <v>46</v>
      </c>
      <c r="I50" s="267">
        <v>735000</v>
      </c>
      <c r="J50" s="267">
        <v>750000</v>
      </c>
      <c r="K50" s="267">
        <v>500000</v>
      </c>
      <c r="L50" s="267">
        <v>900000</v>
      </c>
      <c r="M50" s="299">
        <v>2500000</v>
      </c>
      <c r="N50" s="299">
        <v>750000</v>
      </c>
      <c r="O50" s="299">
        <v>2000</v>
      </c>
      <c r="P50" s="607"/>
      <c r="Q50" s="305">
        <v>0</v>
      </c>
      <c r="R50" s="506">
        <f>P50-Q50</f>
        <v>0</v>
      </c>
      <c r="S50" s="267">
        <v>0</v>
      </c>
      <c r="T50" s="523"/>
      <c r="U50" s="523"/>
      <c r="V50" s="523"/>
      <c r="W50" s="523"/>
      <c r="X50" s="523"/>
      <c r="Y50" s="299">
        <v>0</v>
      </c>
      <c r="Z50" s="305">
        <v>0</v>
      </c>
      <c r="AA50" s="506">
        <f>Y50-Z50</f>
        <v>0</v>
      </c>
    </row>
    <row r="51" spans="1:27" ht="16.5" customHeight="1" thickBot="1">
      <c r="A51" s="862"/>
      <c r="B51" s="845"/>
      <c r="C51" s="908" t="s">
        <v>199</v>
      </c>
      <c r="D51" s="909"/>
      <c r="E51" s="909"/>
      <c r="F51" s="909"/>
      <c r="G51" s="909"/>
      <c r="H51" s="910"/>
      <c r="I51" s="265">
        <f aca="true" t="shared" si="15" ref="I51:AA51">SUM(I50)</f>
        <v>735000</v>
      </c>
      <c r="J51" s="265">
        <f t="shared" si="15"/>
        <v>750000</v>
      </c>
      <c r="K51" s="265">
        <f t="shared" si="15"/>
        <v>500000</v>
      </c>
      <c r="L51" s="265">
        <f>SUM(L50)</f>
        <v>900000</v>
      </c>
      <c r="M51" s="265">
        <f>SUM(M50)</f>
        <v>2500000</v>
      </c>
      <c r="N51" s="265">
        <f>SUM(N50)</f>
        <v>750000</v>
      </c>
      <c r="O51" s="265">
        <f t="shared" si="15"/>
        <v>2000</v>
      </c>
      <c r="P51" s="265"/>
      <c r="Q51" s="265">
        <f t="shared" si="15"/>
        <v>0</v>
      </c>
      <c r="R51" s="513">
        <f t="shared" si="15"/>
        <v>0</v>
      </c>
      <c r="S51" s="265">
        <f t="shared" si="15"/>
        <v>0</v>
      </c>
      <c r="T51" s="265"/>
      <c r="U51" s="265"/>
      <c r="V51" s="265"/>
      <c r="W51" s="265"/>
      <c r="X51" s="265"/>
      <c r="Y51" s="265">
        <f t="shared" si="15"/>
        <v>0</v>
      </c>
      <c r="Z51" s="265">
        <f t="shared" si="15"/>
        <v>0</v>
      </c>
      <c r="AA51" s="513">
        <f t="shared" si="15"/>
        <v>0</v>
      </c>
    </row>
    <row r="52" spans="1:27" s="3" customFormat="1" ht="12.75" customHeight="1" thickBot="1">
      <c r="A52" s="26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</row>
    <row r="53" spans="1:27" ht="16.5" customHeight="1" thickBot="1">
      <c r="A53" s="922" t="s">
        <v>390</v>
      </c>
      <c r="B53" s="966"/>
      <c r="C53" s="902" t="s">
        <v>201</v>
      </c>
      <c r="D53" s="903"/>
      <c r="E53" s="904"/>
      <c r="F53" s="902" t="s">
        <v>188</v>
      </c>
      <c r="G53" s="904"/>
      <c r="H53" s="264" t="s">
        <v>301</v>
      </c>
      <c r="I53" s="267">
        <v>2695000</v>
      </c>
      <c r="J53" s="267">
        <v>300000</v>
      </c>
      <c r="K53" s="267">
        <v>0</v>
      </c>
      <c r="L53" s="267">
        <v>3500000</v>
      </c>
      <c r="M53" s="299">
        <v>3500000</v>
      </c>
      <c r="N53" s="299">
        <v>3989000</v>
      </c>
      <c r="O53" s="299">
        <v>100000</v>
      </c>
      <c r="P53" s="607"/>
      <c r="Q53" s="305">
        <v>0</v>
      </c>
      <c r="R53" s="506">
        <f>P53-Q53</f>
        <v>0</v>
      </c>
      <c r="S53" s="267">
        <v>0</v>
      </c>
      <c r="T53" s="523"/>
      <c r="U53" s="523"/>
      <c r="V53" s="523"/>
      <c r="W53" s="523"/>
      <c r="X53" s="523"/>
      <c r="Y53" s="299">
        <v>0</v>
      </c>
      <c r="Z53" s="305">
        <v>0</v>
      </c>
      <c r="AA53" s="506">
        <f>Y53-Z53</f>
        <v>0</v>
      </c>
    </row>
    <row r="54" spans="1:27" ht="16.5" customHeight="1" thickBot="1">
      <c r="A54" s="862"/>
      <c r="B54" s="845"/>
      <c r="C54" s="908" t="s">
        <v>199</v>
      </c>
      <c r="D54" s="909"/>
      <c r="E54" s="909"/>
      <c r="F54" s="909"/>
      <c r="G54" s="909"/>
      <c r="H54" s="910"/>
      <c r="I54" s="265">
        <f aca="true" t="shared" si="16" ref="I54:AA54">SUM(I53)</f>
        <v>2695000</v>
      </c>
      <c r="J54" s="265">
        <f t="shared" si="16"/>
        <v>300000</v>
      </c>
      <c r="K54" s="265">
        <f t="shared" si="16"/>
        <v>0</v>
      </c>
      <c r="L54" s="265">
        <f>SUM(L53)</f>
        <v>3500000</v>
      </c>
      <c r="M54" s="265">
        <f>SUM(M53)</f>
        <v>3500000</v>
      </c>
      <c r="N54" s="265">
        <f>SUM(N53)</f>
        <v>3989000</v>
      </c>
      <c r="O54" s="265">
        <f t="shared" si="16"/>
        <v>100000</v>
      </c>
      <c r="P54" s="265"/>
      <c r="Q54" s="265">
        <f t="shared" si="16"/>
        <v>0</v>
      </c>
      <c r="R54" s="513">
        <f t="shared" si="16"/>
        <v>0</v>
      </c>
      <c r="S54" s="265">
        <f t="shared" si="16"/>
        <v>0</v>
      </c>
      <c r="T54" s="265"/>
      <c r="U54" s="265"/>
      <c r="V54" s="265"/>
      <c r="W54" s="265"/>
      <c r="X54" s="265"/>
      <c r="Y54" s="265">
        <f t="shared" si="16"/>
        <v>0</v>
      </c>
      <c r="Z54" s="265">
        <f t="shared" si="16"/>
        <v>0</v>
      </c>
      <c r="AA54" s="513">
        <f t="shared" si="16"/>
        <v>0</v>
      </c>
    </row>
    <row r="55" spans="1:27" s="3" customFormat="1" ht="12.75" customHeight="1" thickBot="1">
      <c r="A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</row>
    <row r="56" spans="1:27" ht="16.5" customHeight="1" thickBot="1">
      <c r="A56" s="922" t="s">
        <v>78</v>
      </c>
      <c r="B56" s="966"/>
      <c r="C56" s="902" t="s">
        <v>201</v>
      </c>
      <c r="D56" s="903"/>
      <c r="E56" s="904"/>
      <c r="F56" s="902" t="s">
        <v>442</v>
      </c>
      <c r="G56" s="904"/>
      <c r="H56" s="264" t="s">
        <v>358</v>
      </c>
      <c r="I56" s="267">
        <v>10000</v>
      </c>
      <c r="J56" s="267">
        <v>10000</v>
      </c>
      <c r="K56" s="267">
        <v>10000</v>
      </c>
      <c r="L56" s="267">
        <v>10000</v>
      </c>
      <c r="M56" s="299">
        <v>10000</v>
      </c>
      <c r="N56" s="299">
        <v>11000</v>
      </c>
      <c r="O56" s="299"/>
      <c r="P56" s="607"/>
      <c r="Q56" s="305"/>
      <c r="R56" s="506">
        <f>P56-Q56</f>
        <v>0</v>
      </c>
      <c r="S56" s="267"/>
      <c r="T56" s="523"/>
      <c r="U56" s="523"/>
      <c r="V56" s="523"/>
      <c r="W56" s="523"/>
      <c r="X56" s="523"/>
      <c r="Y56" s="299">
        <v>0</v>
      </c>
      <c r="Z56" s="305">
        <v>10000</v>
      </c>
      <c r="AA56" s="506">
        <f>Y56-Z56</f>
        <v>-10000</v>
      </c>
    </row>
    <row r="57" spans="1:27" ht="16.5" customHeight="1" thickBot="1">
      <c r="A57" s="862"/>
      <c r="B57" s="845"/>
      <c r="C57" s="908" t="s">
        <v>199</v>
      </c>
      <c r="D57" s="909"/>
      <c r="E57" s="909"/>
      <c r="F57" s="909"/>
      <c r="G57" s="909"/>
      <c r="H57" s="910"/>
      <c r="I57" s="265">
        <f aca="true" t="shared" si="17" ref="I57:AA57">SUM(I56)</f>
        <v>10000</v>
      </c>
      <c r="J57" s="265">
        <f t="shared" si="17"/>
        <v>10000</v>
      </c>
      <c r="K57" s="265">
        <f t="shared" si="17"/>
        <v>10000</v>
      </c>
      <c r="L57" s="265">
        <f>SUM(L56)</f>
        <v>10000</v>
      </c>
      <c r="M57" s="265">
        <f>SUM(M56)</f>
        <v>10000</v>
      </c>
      <c r="N57" s="265">
        <f>SUM(N56)</f>
        <v>11000</v>
      </c>
      <c r="O57" s="265">
        <f t="shared" si="17"/>
        <v>0</v>
      </c>
      <c r="P57" s="265"/>
      <c r="Q57" s="265">
        <f t="shared" si="17"/>
        <v>0</v>
      </c>
      <c r="R57" s="513">
        <f t="shared" si="17"/>
        <v>0</v>
      </c>
      <c r="S57" s="265">
        <f t="shared" si="17"/>
        <v>0</v>
      </c>
      <c r="T57" s="265"/>
      <c r="U57" s="265"/>
      <c r="V57" s="265"/>
      <c r="W57" s="265"/>
      <c r="X57" s="265"/>
      <c r="Y57" s="265">
        <f t="shared" si="17"/>
        <v>0</v>
      </c>
      <c r="Z57" s="265">
        <f t="shared" si="17"/>
        <v>10000</v>
      </c>
      <c r="AA57" s="513">
        <f t="shared" si="17"/>
        <v>-10000</v>
      </c>
    </row>
    <row r="58" spans="1:27" s="3" customFormat="1" ht="12.75" customHeight="1" thickBot="1">
      <c r="A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</row>
    <row r="59" spans="1:27" s="157" customFormat="1" ht="16.5" customHeight="1" thickBot="1">
      <c r="A59" s="919" t="s">
        <v>202</v>
      </c>
      <c r="B59" s="920"/>
      <c r="C59" s="920"/>
      <c r="D59" s="920"/>
      <c r="E59" s="920"/>
      <c r="F59" s="920"/>
      <c r="G59" s="920"/>
      <c r="H59" s="921"/>
      <c r="I59" s="368">
        <f>I13+I17+I20+I31+I34+I38+I41+I45+I51+I54+I57</f>
        <v>21550000</v>
      </c>
      <c r="J59" s="368">
        <f>J13+J17+J20+J31+J34+J38+J41+J45+J51+J54+J57</f>
        <v>19060000</v>
      </c>
      <c r="K59" s="368">
        <f>K13+K17+K20+K31+K34+K38+K41+K45+K51+K54+K57</f>
        <v>18510000</v>
      </c>
      <c r="L59" s="368">
        <f>L13+L17+L20+L31+L34+L38+L41+L45+L51+L54+L57</f>
        <v>16710000</v>
      </c>
      <c r="M59" s="368">
        <f>M13+M17+M20+M31+M34+M38+M41+M48+M45+M51+M54+M57</f>
        <v>18910000</v>
      </c>
      <c r="N59" s="368">
        <f>N13+N17+N20+N31+N34+N38+N41+N48+N45+N51+N54+N57</f>
        <v>18300000</v>
      </c>
      <c r="O59" s="368">
        <f>O13+O17+O20+O31+O34+O38+O41+O48+O45+O51+O54+O57</f>
        <v>16532000</v>
      </c>
      <c r="P59" s="368"/>
      <c r="Q59" s="368">
        <f>Q13+Q17+Q20+Q31+Q34+Q38+Q41+Q45+Q51+Q54+Q57</f>
        <v>0</v>
      </c>
      <c r="R59" s="368">
        <f>R13+R17+R20+R31+R34+R38+R41+R45+R51+R54+R57</f>
        <v>0</v>
      </c>
      <c r="S59" s="368">
        <f>S13+S17+S20+S31+S34+S38+S41+S45+S51+S54+S57</f>
        <v>0</v>
      </c>
      <c r="T59" s="368"/>
      <c r="U59" s="368"/>
      <c r="V59" s="368"/>
      <c r="W59" s="368"/>
      <c r="X59" s="368"/>
      <c r="Y59" s="368">
        <f>Y13+Y17+Y20+Y31+Y34+Y38+Y41+Y45+Y51+Y54+Y57</f>
        <v>0</v>
      </c>
      <c r="Z59" s="368">
        <f>Z13+Z17+Z20+Z31+Z34+Z38+Z41+Z45+Z51+Z54+Z57</f>
        <v>10000</v>
      </c>
      <c r="AA59" s="368">
        <f>AA13+AA17+AA20+AA31+AA34+AA38+AA41+AA45+AA51+AA54+AA57</f>
        <v>-10000</v>
      </c>
    </row>
    <row r="60" spans="1:27" s="3" customFormat="1" ht="12.75" customHeight="1" thickBot="1">
      <c r="A60" s="260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</row>
    <row r="61" spans="1:27" ht="16.5" customHeight="1">
      <c r="A61" s="922" t="s">
        <v>443</v>
      </c>
      <c r="B61" s="841"/>
      <c r="C61" s="890" t="s">
        <v>203</v>
      </c>
      <c r="D61" s="970"/>
      <c r="E61" s="841"/>
      <c r="F61" s="971" t="s">
        <v>188</v>
      </c>
      <c r="G61" s="972"/>
      <c r="H61" s="257" t="s">
        <v>301</v>
      </c>
      <c r="I61" s="257">
        <f aca="true" t="shared" si="18" ref="I61:O61">I53</f>
        <v>2695000</v>
      </c>
      <c r="J61" s="257">
        <f t="shared" si="18"/>
        <v>300000</v>
      </c>
      <c r="K61" s="257">
        <f t="shared" si="18"/>
        <v>0</v>
      </c>
      <c r="L61" s="257">
        <f t="shared" si="18"/>
        <v>3500000</v>
      </c>
      <c r="M61" s="300">
        <f t="shared" si="18"/>
        <v>3500000</v>
      </c>
      <c r="N61" s="300">
        <f t="shared" si="18"/>
        <v>3989000</v>
      </c>
      <c r="O61" s="300">
        <f t="shared" si="18"/>
        <v>100000</v>
      </c>
      <c r="P61" s="426"/>
      <c r="Q61" s="306">
        <f>Q53</f>
        <v>0</v>
      </c>
      <c r="R61" s="507">
        <f>R53</f>
        <v>0</v>
      </c>
      <c r="S61" s="257">
        <f>S53</f>
        <v>0</v>
      </c>
      <c r="T61" s="524"/>
      <c r="U61" s="524"/>
      <c r="V61" s="524"/>
      <c r="W61" s="524"/>
      <c r="X61" s="524"/>
      <c r="Y61" s="300">
        <f>Y53</f>
        <v>0</v>
      </c>
      <c r="Z61" s="306">
        <f>Z53</f>
        <v>0</v>
      </c>
      <c r="AA61" s="507">
        <f>AA53</f>
        <v>0</v>
      </c>
    </row>
    <row r="62" spans="1:27" ht="16.5" customHeight="1" thickBot="1">
      <c r="A62" s="861"/>
      <c r="B62" s="843"/>
      <c r="C62" s="861"/>
      <c r="D62" s="967"/>
      <c r="E62" s="843"/>
      <c r="F62" s="968" t="s">
        <v>442</v>
      </c>
      <c r="G62" s="969"/>
      <c r="H62" s="262" t="s">
        <v>358</v>
      </c>
      <c r="I62" s="262">
        <f aca="true" t="shared" si="19" ref="I62:O62">I56</f>
        <v>10000</v>
      </c>
      <c r="J62" s="262">
        <f t="shared" si="19"/>
        <v>10000</v>
      </c>
      <c r="K62" s="262">
        <f t="shared" si="19"/>
        <v>10000</v>
      </c>
      <c r="L62" s="262">
        <f t="shared" si="19"/>
        <v>10000</v>
      </c>
      <c r="M62" s="303">
        <f t="shared" si="19"/>
        <v>10000</v>
      </c>
      <c r="N62" s="303">
        <f t="shared" si="19"/>
        <v>11000</v>
      </c>
      <c r="O62" s="303">
        <f t="shared" si="19"/>
        <v>0</v>
      </c>
      <c r="P62" s="428"/>
      <c r="Q62" s="309">
        <f>Q56</f>
        <v>0</v>
      </c>
      <c r="R62" s="510">
        <f>R56</f>
        <v>0</v>
      </c>
      <c r="S62" s="262"/>
      <c r="T62" s="527"/>
      <c r="U62" s="527"/>
      <c r="V62" s="527"/>
      <c r="W62" s="527"/>
      <c r="X62" s="527"/>
      <c r="Y62" s="303">
        <f>Y56</f>
        <v>0</v>
      </c>
      <c r="Z62" s="309">
        <f>Z56</f>
        <v>10000</v>
      </c>
      <c r="AA62" s="510">
        <f>AA56</f>
        <v>-10000</v>
      </c>
    </row>
    <row r="63" spans="1:27" ht="16.5" customHeight="1" thickBot="1">
      <c r="A63" s="861"/>
      <c r="B63" s="843"/>
      <c r="C63" s="862"/>
      <c r="D63" s="962"/>
      <c r="E63" s="845"/>
      <c r="F63" s="973" t="s">
        <v>464</v>
      </c>
      <c r="G63" s="973"/>
      <c r="H63" s="974"/>
      <c r="I63" s="259">
        <f aca="true" t="shared" si="20" ref="I63:AA63">SUM(I61:I62)</f>
        <v>2705000</v>
      </c>
      <c r="J63" s="259">
        <f t="shared" si="20"/>
        <v>310000</v>
      </c>
      <c r="K63" s="259">
        <f t="shared" si="20"/>
        <v>10000</v>
      </c>
      <c r="L63" s="259">
        <f>SUM(L61:L62)</f>
        <v>3510000</v>
      </c>
      <c r="M63" s="259">
        <f>SUM(M61:M62)</f>
        <v>3510000</v>
      </c>
      <c r="N63" s="259">
        <f>SUM(N61:N62)</f>
        <v>4000000</v>
      </c>
      <c r="O63" s="259">
        <f t="shared" si="20"/>
        <v>100000</v>
      </c>
      <c r="P63" s="259"/>
      <c r="Q63" s="259">
        <f t="shared" si="20"/>
        <v>0</v>
      </c>
      <c r="R63" s="514">
        <f t="shared" si="20"/>
        <v>0</v>
      </c>
      <c r="S63" s="259">
        <f t="shared" si="20"/>
        <v>0</v>
      </c>
      <c r="T63" s="259"/>
      <c r="U63" s="259"/>
      <c r="V63" s="259"/>
      <c r="W63" s="259"/>
      <c r="X63" s="259"/>
      <c r="Y63" s="259">
        <f t="shared" si="20"/>
        <v>0</v>
      </c>
      <c r="Z63" s="259">
        <f t="shared" si="20"/>
        <v>10000</v>
      </c>
      <c r="AA63" s="514">
        <f t="shared" si="20"/>
        <v>-10000</v>
      </c>
    </row>
    <row r="64" spans="1:27" ht="16.5" customHeight="1" thickBot="1">
      <c r="A64" s="861"/>
      <c r="B64" s="843"/>
      <c r="C64" s="975" t="s">
        <v>194</v>
      </c>
      <c r="D64" s="976"/>
      <c r="E64" s="977"/>
      <c r="F64" s="978" t="s">
        <v>188</v>
      </c>
      <c r="G64" s="979"/>
      <c r="H64" s="264" t="s">
        <v>316</v>
      </c>
      <c r="I64" s="264">
        <f aca="true" t="shared" si="21" ref="I64:AA64">I21</f>
        <v>1350000</v>
      </c>
      <c r="J64" s="264">
        <f t="shared" si="21"/>
        <v>840000</v>
      </c>
      <c r="K64" s="264">
        <f>K21</f>
        <v>660000</v>
      </c>
      <c r="L64" s="264">
        <f>L21</f>
        <v>300000</v>
      </c>
      <c r="M64" s="264">
        <f>M21</f>
        <v>1000000</v>
      </c>
      <c r="N64" s="264">
        <f>N21</f>
        <v>700000</v>
      </c>
      <c r="O64" s="264">
        <f t="shared" si="21"/>
        <v>2000000</v>
      </c>
      <c r="P64" s="264"/>
      <c r="Q64" s="264">
        <f t="shared" si="21"/>
        <v>0</v>
      </c>
      <c r="R64" s="264">
        <f t="shared" si="21"/>
        <v>0</v>
      </c>
      <c r="S64" s="264">
        <f t="shared" si="21"/>
        <v>0</v>
      </c>
      <c r="T64" s="264"/>
      <c r="U64" s="264"/>
      <c r="V64" s="264"/>
      <c r="W64" s="264"/>
      <c r="X64" s="264"/>
      <c r="Y64" s="264">
        <f t="shared" si="21"/>
        <v>0</v>
      </c>
      <c r="Z64" s="264">
        <f t="shared" si="21"/>
        <v>0</v>
      </c>
      <c r="AA64" s="264">
        <f t="shared" si="21"/>
        <v>0</v>
      </c>
    </row>
    <row r="65" spans="1:27" ht="16.5" customHeight="1" thickBot="1">
      <c r="A65" s="861"/>
      <c r="B65" s="843"/>
      <c r="C65" s="902" t="s">
        <v>200</v>
      </c>
      <c r="D65" s="903"/>
      <c r="E65" s="904"/>
      <c r="F65" s="902" t="s">
        <v>188</v>
      </c>
      <c r="G65" s="904"/>
      <c r="H65" s="264" t="s">
        <v>379</v>
      </c>
      <c r="I65" s="264">
        <f aca="true" t="shared" si="22" ref="I65:AA65">I27</f>
        <v>820000</v>
      </c>
      <c r="J65" s="264">
        <f t="shared" si="22"/>
        <v>825000</v>
      </c>
      <c r="K65" s="264">
        <f>K27</f>
        <v>850000</v>
      </c>
      <c r="L65" s="264">
        <f>L27</f>
        <v>400000</v>
      </c>
      <c r="M65" s="264">
        <f>M27</f>
        <v>1000000</v>
      </c>
      <c r="N65" s="264">
        <f>N27</f>
        <v>1000000</v>
      </c>
      <c r="O65" s="264">
        <f t="shared" si="22"/>
        <v>2500000</v>
      </c>
      <c r="P65" s="264"/>
      <c r="Q65" s="264">
        <f t="shared" si="22"/>
        <v>0</v>
      </c>
      <c r="R65" s="264">
        <f t="shared" si="22"/>
        <v>0</v>
      </c>
      <c r="S65" s="264">
        <f t="shared" si="22"/>
        <v>0</v>
      </c>
      <c r="T65" s="264"/>
      <c r="U65" s="264"/>
      <c r="V65" s="264"/>
      <c r="W65" s="264"/>
      <c r="X65" s="264"/>
      <c r="Y65" s="264">
        <f t="shared" si="22"/>
        <v>0</v>
      </c>
      <c r="Z65" s="264">
        <f t="shared" si="22"/>
        <v>0</v>
      </c>
      <c r="AA65" s="264">
        <f t="shared" si="22"/>
        <v>0</v>
      </c>
    </row>
    <row r="66" spans="1:27" ht="16.5" customHeight="1">
      <c r="A66" s="861"/>
      <c r="B66" s="843"/>
      <c r="C66" s="890" t="s">
        <v>195</v>
      </c>
      <c r="D66" s="891"/>
      <c r="E66" s="892"/>
      <c r="F66" s="890" t="s">
        <v>441</v>
      </c>
      <c r="G66" s="892"/>
      <c r="H66" s="257" t="s">
        <v>273</v>
      </c>
      <c r="I66" s="257">
        <f aca="true" t="shared" si="23" ref="I66:S68">I22</f>
        <v>50000</v>
      </c>
      <c r="J66" s="257">
        <f t="shared" si="23"/>
        <v>0</v>
      </c>
      <c r="K66" s="257">
        <f t="shared" si="23"/>
        <v>0</v>
      </c>
      <c r="L66" s="257">
        <f t="shared" si="23"/>
        <v>0</v>
      </c>
      <c r="M66" s="300">
        <f t="shared" si="23"/>
        <v>0</v>
      </c>
      <c r="N66" s="300">
        <f>N22</f>
        <v>0</v>
      </c>
      <c r="O66" s="300">
        <f t="shared" si="23"/>
        <v>0</v>
      </c>
      <c r="P66" s="426"/>
      <c r="Q66" s="306">
        <f t="shared" si="23"/>
        <v>0</v>
      </c>
      <c r="R66" s="426">
        <f t="shared" si="23"/>
        <v>0</v>
      </c>
      <c r="S66" s="257">
        <f t="shared" si="23"/>
        <v>0</v>
      </c>
      <c r="T66" s="524"/>
      <c r="U66" s="524"/>
      <c r="V66" s="524"/>
      <c r="W66" s="524"/>
      <c r="X66" s="524"/>
      <c r="Y66" s="300">
        <f aca="true" t="shared" si="24" ref="Y66:AA68">Y22</f>
        <v>0</v>
      </c>
      <c r="Z66" s="306">
        <f t="shared" si="24"/>
        <v>0</v>
      </c>
      <c r="AA66" s="426">
        <f t="shared" si="24"/>
        <v>0</v>
      </c>
    </row>
    <row r="67" spans="1:27" ht="16.5" customHeight="1">
      <c r="A67" s="861"/>
      <c r="B67" s="843"/>
      <c r="C67" s="893"/>
      <c r="D67" s="894"/>
      <c r="E67" s="895"/>
      <c r="F67" s="893"/>
      <c r="G67" s="895"/>
      <c r="H67" s="276" t="s">
        <v>277</v>
      </c>
      <c r="I67" s="276">
        <f t="shared" si="23"/>
        <v>0</v>
      </c>
      <c r="J67" s="276">
        <f t="shared" si="23"/>
        <v>30000</v>
      </c>
      <c r="K67" s="276">
        <f t="shared" si="23"/>
        <v>0</v>
      </c>
      <c r="L67" s="276">
        <f t="shared" si="23"/>
        <v>0</v>
      </c>
      <c r="M67" s="314">
        <f t="shared" si="23"/>
        <v>0</v>
      </c>
      <c r="N67" s="314">
        <f>N23</f>
        <v>0</v>
      </c>
      <c r="O67" s="314">
        <f t="shared" si="23"/>
        <v>0</v>
      </c>
      <c r="P67" s="528"/>
      <c r="Q67" s="315">
        <f t="shared" si="23"/>
        <v>0</v>
      </c>
      <c r="R67" s="528">
        <f t="shared" si="23"/>
        <v>0</v>
      </c>
      <c r="S67" s="276">
        <f t="shared" si="23"/>
        <v>0</v>
      </c>
      <c r="T67" s="525"/>
      <c r="U67" s="525"/>
      <c r="V67" s="525"/>
      <c r="W67" s="525"/>
      <c r="X67" s="525"/>
      <c r="Y67" s="314">
        <f t="shared" si="24"/>
        <v>0</v>
      </c>
      <c r="Z67" s="315">
        <f t="shared" si="24"/>
        <v>0</v>
      </c>
      <c r="AA67" s="528">
        <f t="shared" si="24"/>
        <v>0</v>
      </c>
    </row>
    <row r="68" spans="1:27" ht="16.5" customHeight="1">
      <c r="A68" s="861"/>
      <c r="B68" s="843"/>
      <c r="C68" s="893"/>
      <c r="D68" s="894"/>
      <c r="E68" s="895"/>
      <c r="F68" s="893"/>
      <c r="G68" s="895"/>
      <c r="H68" s="268" t="s">
        <v>221</v>
      </c>
      <c r="I68" s="268">
        <f t="shared" si="23"/>
        <v>0</v>
      </c>
      <c r="J68" s="268">
        <f t="shared" si="23"/>
        <v>30000</v>
      </c>
      <c r="K68" s="268">
        <f t="shared" si="23"/>
        <v>0</v>
      </c>
      <c r="L68" s="268">
        <f t="shared" si="23"/>
        <v>0</v>
      </c>
      <c r="M68" s="302">
        <f t="shared" si="23"/>
        <v>0</v>
      </c>
      <c r="N68" s="302">
        <f>N24</f>
        <v>0</v>
      </c>
      <c r="O68" s="302">
        <f t="shared" si="23"/>
        <v>0</v>
      </c>
      <c r="P68" s="427"/>
      <c r="Q68" s="308">
        <f t="shared" si="23"/>
        <v>0</v>
      </c>
      <c r="R68" s="427">
        <f t="shared" si="23"/>
        <v>0</v>
      </c>
      <c r="S68" s="268">
        <f t="shared" si="23"/>
        <v>0</v>
      </c>
      <c r="T68" s="526"/>
      <c r="U68" s="526"/>
      <c r="V68" s="526"/>
      <c r="W68" s="526"/>
      <c r="X68" s="526"/>
      <c r="Y68" s="302">
        <f t="shared" si="24"/>
        <v>0</v>
      </c>
      <c r="Z68" s="308">
        <f t="shared" si="24"/>
        <v>0</v>
      </c>
      <c r="AA68" s="427">
        <f t="shared" si="24"/>
        <v>0</v>
      </c>
    </row>
    <row r="69" spans="1:27" ht="16.5" customHeight="1" thickBot="1">
      <c r="A69" s="861"/>
      <c r="B69" s="843"/>
      <c r="C69" s="861"/>
      <c r="D69" s="967"/>
      <c r="E69" s="843"/>
      <c r="F69" s="862"/>
      <c r="G69" s="845"/>
      <c r="H69" s="262" t="s">
        <v>281</v>
      </c>
      <c r="I69" s="262">
        <f aca="true" t="shared" si="25" ref="I69:AA69">I25+I37+I44</f>
        <v>3417000</v>
      </c>
      <c r="J69" s="262">
        <f t="shared" si="25"/>
        <v>5090000</v>
      </c>
      <c r="K69" s="262">
        <f>K25+K37+K44</f>
        <v>5990000</v>
      </c>
      <c r="L69" s="262">
        <f>L25+L37+L44</f>
        <v>3000000</v>
      </c>
      <c r="M69" s="303">
        <f>M25+M37+M44</f>
        <v>3000000</v>
      </c>
      <c r="N69" s="303">
        <f>N25+N37+N44</f>
        <v>3150000</v>
      </c>
      <c r="O69" s="303">
        <f t="shared" si="25"/>
        <v>2020000</v>
      </c>
      <c r="P69" s="428"/>
      <c r="Q69" s="309">
        <f t="shared" si="25"/>
        <v>0</v>
      </c>
      <c r="R69" s="428">
        <f t="shared" si="25"/>
        <v>0</v>
      </c>
      <c r="S69" s="262">
        <f t="shared" si="25"/>
        <v>0</v>
      </c>
      <c r="T69" s="527"/>
      <c r="U69" s="527"/>
      <c r="V69" s="527"/>
      <c r="W69" s="527"/>
      <c r="X69" s="527"/>
      <c r="Y69" s="303">
        <f t="shared" si="25"/>
        <v>0</v>
      </c>
      <c r="Z69" s="309">
        <f t="shared" si="25"/>
        <v>0</v>
      </c>
      <c r="AA69" s="428">
        <f t="shared" si="25"/>
        <v>0</v>
      </c>
    </row>
    <row r="70" spans="1:27" ht="16.5" customHeight="1" thickBot="1">
      <c r="A70" s="861"/>
      <c r="B70" s="843"/>
      <c r="C70" s="862"/>
      <c r="D70" s="962"/>
      <c r="E70" s="845"/>
      <c r="F70" s="973" t="s">
        <v>464</v>
      </c>
      <c r="G70" s="973"/>
      <c r="H70" s="974"/>
      <c r="I70" s="259">
        <f aca="true" t="shared" si="26" ref="I70:AA70">SUM(I66:I69)</f>
        <v>3467000</v>
      </c>
      <c r="J70" s="259">
        <f t="shared" si="26"/>
        <v>5150000</v>
      </c>
      <c r="K70" s="259">
        <f t="shared" si="26"/>
        <v>5990000</v>
      </c>
      <c r="L70" s="259">
        <f>SUM(L66:L69)</f>
        <v>3000000</v>
      </c>
      <c r="M70" s="259">
        <f>SUM(M66:M69)</f>
        <v>3000000</v>
      </c>
      <c r="N70" s="259">
        <f>SUM(N66:N69)</f>
        <v>3150000</v>
      </c>
      <c r="O70" s="259">
        <f t="shared" si="26"/>
        <v>2020000</v>
      </c>
      <c r="P70" s="259"/>
      <c r="Q70" s="259">
        <f t="shared" si="26"/>
        <v>0</v>
      </c>
      <c r="R70" s="514">
        <f t="shared" si="26"/>
        <v>0</v>
      </c>
      <c r="S70" s="259">
        <f t="shared" si="26"/>
        <v>0</v>
      </c>
      <c r="T70" s="259"/>
      <c r="U70" s="259"/>
      <c r="V70" s="259"/>
      <c r="W70" s="259"/>
      <c r="X70" s="259"/>
      <c r="Y70" s="259">
        <f t="shared" si="26"/>
        <v>0</v>
      </c>
      <c r="Z70" s="259">
        <f t="shared" si="26"/>
        <v>0</v>
      </c>
      <c r="AA70" s="514">
        <f t="shared" si="26"/>
        <v>0</v>
      </c>
    </row>
    <row r="71" spans="1:27" ht="16.5" customHeight="1">
      <c r="A71" s="861"/>
      <c r="B71" s="843"/>
      <c r="C71" s="890" t="s">
        <v>196</v>
      </c>
      <c r="D71" s="891"/>
      <c r="E71" s="892"/>
      <c r="F71" s="890" t="s">
        <v>188</v>
      </c>
      <c r="G71" s="892"/>
      <c r="H71" s="257" t="s">
        <v>46</v>
      </c>
      <c r="I71" s="257">
        <f aca="true" t="shared" si="27" ref="I71:O71">I50</f>
        <v>735000</v>
      </c>
      <c r="J71" s="257">
        <f t="shared" si="27"/>
        <v>750000</v>
      </c>
      <c r="K71" s="257">
        <f t="shared" si="27"/>
        <v>500000</v>
      </c>
      <c r="L71" s="257">
        <f t="shared" si="27"/>
        <v>900000</v>
      </c>
      <c r="M71" s="300">
        <f t="shared" si="27"/>
        <v>2500000</v>
      </c>
      <c r="N71" s="300">
        <f t="shared" si="27"/>
        <v>750000</v>
      </c>
      <c r="O71" s="300">
        <f t="shared" si="27"/>
        <v>2000</v>
      </c>
      <c r="P71" s="426"/>
      <c r="Q71" s="306">
        <f>Q50</f>
        <v>0</v>
      </c>
      <c r="R71" s="507">
        <f>R50</f>
        <v>0</v>
      </c>
      <c r="S71" s="257">
        <f>S50</f>
        <v>0</v>
      </c>
      <c r="T71" s="524"/>
      <c r="U71" s="524"/>
      <c r="V71" s="524"/>
      <c r="W71" s="524"/>
      <c r="X71" s="524"/>
      <c r="Y71" s="300">
        <f>Y50</f>
        <v>0</v>
      </c>
      <c r="Z71" s="306">
        <f>Z50</f>
        <v>0</v>
      </c>
      <c r="AA71" s="507">
        <f>AA50</f>
        <v>0</v>
      </c>
    </row>
    <row r="72" spans="1:27" ht="16.5" customHeight="1" thickBot="1">
      <c r="A72" s="861"/>
      <c r="B72" s="843"/>
      <c r="C72" s="861"/>
      <c r="D72" s="967"/>
      <c r="E72" s="843"/>
      <c r="F72" s="862"/>
      <c r="G72" s="845"/>
      <c r="H72" s="262" t="s">
        <v>316</v>
      </c>
      <c r="I72" s="262">
        <f aca="true" t="shared" si="28" ref="I72:O72">I30+I33+I36+I40+I43</f>
        <v>12473000</v>
      </c>
      <c r="J72" s="262">
        <f t="shared" si="28"/>
        <v>11185000</v>
      </c>
      <c r="K72" s="262">
        <f t="shared" si="28"/>
        <v>10500000</v>
      </c>
      <c r="L72" s="262">
        <f t="shared" si="28"/>
        <v>12300000</v>
      </c>
      <c r="M72" s="303">
        <f t="shared" si="28"/>
        <v>12000000</v>
      </c>
      <c r="N72" s="303">
        <f t="shared" si="28"/>
        <v>13150000</v>
      </c>
      <c r="O72" s="303">
        <f t="shared" si="28"/>
        <v>15980000</v>
      </c>
      <c r="P72" s="428"/>
      <c r="Q72" s="309">
        <f>Q30+Q33+Q36+Q40+Q43</f>
        <v>0</v>
      </c>
      <c r="R72" s="510">
        <f>R30+R33+R36+R40+R43</f>
        <v>0</v>
      </c>
      <c r="S72" s="262">
        <f>S30+S33+S36+S40+S43</f>
        <v>0</v>
      </c>
      <c r="T72" s="527"/>
      <c r="U72" s="527"/>
      <c r="V72" s="527"/>
      <c r="W72" s="527"/>
      <c r="X72" s="527"/>
      <c r="Y72" s="303">
        <f>Y30+Y33+Y36+Y40+Y43</f>
        <v>0</v>
      </c>
      <c r="Z72" s="309">
        <f>Z30+Z33+Z36+Z40+Z43</f>
        <v>0</v>
      </c>
      <c r="AA72" s="510">
        <f>AA30+AA33+AA36+AA40+AA43</f>
        <v>0</v>
      </c>
    </row>
    <row r="73" spans="1:27" ht="16.5" customHeight="1" thickBot="1">
      <c r="A73" s="862"/>
      <c r="B73" s="845"/>
      <c r="C73" s="862"/>
      <c r="D73" s="962"/>
      <c r="E73" s="845"/>
      <c r="F73" s="973" t="s">
        <v>464</v>
      </c>
      <c r="G73" s="973"/>
      <c r="H73" s="974"/>
      <c r="I73" s="259">
        <f aca="true" t="shared" si="29" ref="I73:AA73">SUM(I71:I72)</f>
        <v>13208000</v>
      </c>
      <c r="J73" s="259">
        <f t="shared" si="29"/>
        <v>11935000</v>
      </c>
      <c r="K73" s="259">
        <f t="shared" si="29"/>
        <v>11000000</v>
      </c>
      <c r="L73" s="259">
        <f>SUM(L71:L72)</f>
        <v>13200000</v>
      </c>
      <c r="M73" s="259">
        <f>SUM(M71:M72)</f>
        <v>14500000</v>
      </c>
      <c r="N73" s="259">
        <f>SUM(N71:N72)</f>
        <v>13900000</v>
      </c>
      <c r="O73" s="259">
        <f t="shared" si="29"/>
        <v>15982000</v>
      </c>
      <c r="P73" s="259"/>
      <c r="Q73" s="259">
        <f t="shared" si="29"/>
        <v>0</v>
      </c>
      <c r="R73" s="514">
        <f t="shared" si="29"/>
        <v>0</v>
      </c>
      <c r="S73" s="259">
        <f t="shared" si="29"/>
        <v>0</v>
      </c>
      <c r="T73" s="259"/>
      <c r="U73" s="259"/>
      <c r="V73" s="259"/>
      <c r="W73" s="259"/>
      <c r="X73" s="259"/>
      <c r="Y73" s="259">
        <f t="shared" si="29"/>
        <v>0</v>
      </c>
      <c r="Z73" s="259">
        <f t="shared" si="29"/>
        <v>0</v>
      </c>
      <c r="AA73" s="514">
        <f t="shared" si="29"/>
        <v>0</v>
      </c>
    </row>
    <row r="74" spans="1:27" s="3" customFormat="1" ht="12.75" customHeight="1" thickBot="1">
      <c r="A74" s="260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</row>
    <row r="75" spans="1:27" ht="16.5" customHeight="1">
      <c r="A75" s="980" t="s">
        <v>444</v>
      </c>
      <c r="B75" s="981"/>
      <c r="C75" s="986" t="s">
        <v>140</v>
      </c>
      <c r="D75" s="987"/>
      <c r="E75" s="981"/>
      <c r="F75" s="938" t="s">
        <v>188</v>
      </c>
      <c r="G75" s="939"/>
      <c r="H75" s="940"/>
      <c r="I75" s="369">
        <f>I61</f>
        <v>2695000</v>
      </c>
      <c r="J75" s="369">
        <f aca="true" t="shared" si="30" ref="J75:AA76">J61</f>
        <v>300000</v>
      </c>
      <c r="K75" s="369">
        <f t="shared" si="30"/>
        <v>0</v>
      </c>
      <c r="L75" s="369">
        <f t="shared" si="30"/>
        <v>3500000</v>
      </c>
      <c r="M75" s="370">
        <f t="shared" si="30"/>
        <v>3500000</v>
      </c>
      <c r="N75" s="370">
        <f>N61</f>
        <v>3989000</v>
      </c>
      <c r="O75" s="370">
        <f t="shared" si="30"/>
        <v>100000</v>
      </c>
      <c r="P75" s="515"/>
      <c r="Q75" s="371">
        <f t="shared" si="30"/>
        <v>0</v>
      </c>
      <c r="R75" s="550">
        <f t="shared" si="30"/>
        <v>0</v>
      </c>
      <c r="S75" s="369">
        <f t="shared" si="30"/>
        <v>0</v>
      </c>
      <c r="T75" s="370">
        <f t="shared" si="30"/>
        <v>0</v>
      </c>
      <c r="U75" s="370"/>
      <c r="V75" s="370"/>
      <c r="W75" s="370"/>
      <c r="X75" s="370"/>
      <c r="Y75" s="370">
        <f t="shared" si="30"/>
        <v>0</v>
      </c>
      <c r="Z75" s="370">
        <f t="shared" si="30"/>
        <v>0</v>
      </c>
      <c r="AA75" s="370">
        <f t="shared" si="30"/>
        <v>0</v>
      </c>
    </row>
    <row r="76" spans="1:27" ht="16.5" customHeight="1" thickBot="1">
      <c r="A76" s="982"/>
      <c r="B76" s="983"/>
      <c r="C76" s="988"/>
      <c r="D76" s="988"/>
      <c r="E76" s="983"/>
      <c r="F76" s="927" t="s">
        <v>442</v>
      </c>
      <c r="G76" s="928"/>
      <c r="H76" s="929"/>
      <c r="I76" s="372">
        <f>I62</f>
        <v>10000</v>
      </c>
      <c r="J76" s="372">
        <f t="shared" si="30"/>
        <v>10000</v>
      </c>
      <c r="K76" s="372">
        <f t="shared" si="30"/>
        <v>10000</v>
      </c>
      <c r="L76" s="372">
        <f t="shared" si="30"/>
        <v>10000</v>
      </c>
      <c r="M76" s="373">
        <f t="shared" si="30"/>
        <v>10000</v>
      </c>
      <c r="N76" s="373">
        <f>N62</f>
        <v>11000</v>
      </c>
      <c r="O76" s="373">
        <f t="shared" si="30"/>
        <v>0</v>
      </c>
      <c r="P76" s="516"/>
      <c r="Q76" s="374">
        <f t="shared" si="30"/>
        <v>0</v>
      </c>
      <c r="R76" s="551">
        <f t="shared" si="30"/>
        <v>0</v>
      </c>
      <c r="S76" s="372">
        <f t="shared" si="30"/>
        <v>0</v>
      </c>
      <c r="T76" s="373">
        <f t="shared" si="30"/>
        <v>0</v>
      </c>
      <c r="U76" s="373"/>
      <c r="V76" s="373"/>
      <c r="W76" s="373"/>
      <c r="X76" s="373"/>
      <c r="Y76" s="373">
        <f t="shared" si="30"/>
        <v>0</v>
      </c>
      <c r="Z76" s="373">
        <f t="shared" si="30"/>
        <v>10000</v>
      </c>
      <c r="AA76" s="373">
        <f t="shared" si="30"/>
        <v>-10000</v>
      </c>
    </row>
    <row r="77" spans="1:27" ht="16.5" customHeight="1" thickBot="1">
      <c r="A77" s="982"/>
      <c r="B77" s="983"/>
      <c r="C77" s="989"/>
      <c r="D77" s="989"/>
      <c r="E77" s="985"/>
      <c r="F77" s="930" t="s">
        <v>464</v>
      </c>
      <c r="G77" s="930"/>
      <c r="H77" s="931"/>
      <c r="I77" s="266">
        <f aca="true" t="shared" si="31" ref="I77:AA77">SUM(I75:I76)</f>
        <v>2705000</v>
      </c>
      <c r="J77" s="266">
        <f t="shared" si="31"/>
        <v>310000</v>
      </c>
      <c r="K77" s="266">
        <f t="shared" si="31"/>
        <v>10000</v>
      </c>
      <c r="L77" s="266">
        <f>SUM(L75:L76)</f>
        <v>3510000</v>
      </c>
      <c r="M77" s="266">
        <f>SUM(M75:M76)</f>
        <v>3510000</v>
      </c>
      <c r="N77" s="266">
        <f>SUM(N75:N76)</f>
        <v>4000000</v>
      </c>
      <c r="O77" s="266">
        <f t="shared" si="31"/>
        <v>100000</v>
      </c>
      <c r="P77" s="266"/>
      <c r="Q77" s="266">
        <f t="shared" si="31"/>
        <v>0</v>
      </c>
      <c r="R77" s="266">
        <f t="shared" si="31"/>
        <v>0</v>
      </c>
      <c r="S77" s="266">
        <f t="shared" si="31"/>
        <v>0</v>
      </c>
      <c r="T77" s="266">
        <f t="shared" si="31"/>
        <v>0</v>
      </c>
      <c r="U77" s="266"/>
      <c r="V77" s="266"/>
      <c r="W77" s="266"/>
      <c r="X77" s="266"/>
      <c r="Y77" s="266">
        <f t="shared" si="31"/>
        <v>0</v>
      </c>
      <c r="Z77" s="266">
        <f t="shared" si="31"/>
        <v>10000</v>
      </c>
      <c r="AA77" s="266">
        <f t="shared" si="31"/>
        <v>-10000</v>
      </c>
    </row>
    <row r="78" spans="1:27" ht="16.5" customHeight="1">
      <c r="A78" s="982"/>
      <c r="B78" s="983"/>
      <c r="C78" s="986" t="s">
        <v>178</v>
      </c>
      <c r="D78" s="987"/>
      <c r="E78" s="981"/>
      <c r="F78" s="938" t="s">
        <v>188</v>
      </c>
      <c r="G78" s="939"/>
      <c r="H78" s="940"/>
      <c r="I78" s="369">
        <f aca="true" t="shared" si="32" ref="I78:AA78">I64+I65+I72</f>
        <v>14643000</v>
      </c>
      <c r="J78" s="369">
        <f t="shared" si="32"/>
        <v>12850000</v>
      </c>
      <c r="K78" s="369">
        <f t="shared" si="32"/>
        <v>12010000</v>
      </c>
      <c r="L78" s="369">
        <f t="shared" si="32"/>
        <v>13000000</v>
      </c>
      <c r="M78" s="370">
        <f t="shared" si="32"/>
        <v>14000000</v>
      </c>
      <c r="N78" s="370">
        <f>N64+N65+N72</f>
        <v>14850000</v>
      </c>
      <c r="O78" s="370">
        <f t="shared" si="32"/>
        <v>20480000</v>
      </c>
      <c r="P78" s="515"/>
      <c r="Q78" s="371">
        <f t="shared" si="32"/>
        <v>0</v>
      </c>
      <c r="R78" s="550">
        <f t="shared" si="32"/>
        <v>0</v>
      </c>
      <c r="S78" s="369">
        <f t="shared" si="32"/>
        <v>0</v>
      </c>
      <c r="T78" s="370">
        <f t="shared" si="32"/>
        <v>0</v>
      </c>
      <c r="U78" s="370"/>
      <c r="V78" s="370"/>
      <c r="W78" s="370"/>
      <c r="X78" s="370"/>
      <c r="Y78" s="370">
        <f t="shared" si="32"/>
        <v>0</v>
      </c>
      <c r="Z78" s="370">
        <f t="shared" si="32"/>
        <v>0</v>
      </c>
      <c r="AA78" s="370">
        <f t="shared" si="32"/>
        <v>0</v>
      </c>
    </row>
    <row r="79" spans="1:27" ht="16.5" customHeight="1" thickBot="1">
      <c r="A79" s="982"/>
      <c r="B79" s="983"/>
      <c r="C79" s="988"/>
      <c r="D79" s="988"/>
      <c r="E79" s="983"/>
      <c r="F79" s="927" t="s">
        <v>441</v>
      </c>
      <c r="G79" s="928"/>
      <c r="H79" s="929"/>
      <c r="I79" s="372">
        <f aca="true" t="shared" si="33" ref="I79:AA79">I70</f>
        <v>3467000</v>
      </c>
      <c r="J79" s="372">
        <f t="shared" si="33"/>
        <v>5150000</v>
      </c>
      <c r="K79" s="372">
        <f t="shared" si="33"/>
        <v>5990000</v>
      </c>
      <c r="L79" s="372">
        <f t="shared" si="33"/>
        <v>3000000</v>
      </c>
      <c r="M79" s="373">
        <f t="shared" si="33"/>
        <v>3000000</v>
      </c>
      <c r="N79" s="373">
        <f>N70</f>
        <v>3150000</v>
      </c>
      <c r="O79" s="373">
        <f t="shared" si="33"/>
        <v>2020000</v>
      </c>
      <c r="P79" s="516"/>
      <c r="Q79" s="374">
        <f t="shared" si="33"/>
        <v>0</v>
      </c>
      <c r="R79" s="551">
        <f t="shared" si="33"/>
        <v>0</v>
      </c>
      <c r="S79" s="372">
        <f t="shared" si="33"/>
        <v>0</v>
      </c>
      <c r="T79" s="373">
        <f t="shared" si="33"/>
        <v>0</v>
      </c>
      <c r="U79" s="373"/>
      <c r="V79" s="373"/>
      <c r="W79" s="373"/>
      <c r="X79" s="373"/>
      <c r="Y79" s="373">
        <f t="shared" si="33"/>
        <v>0</v>
      </c>
      <c r="Z79" s="373">
        <f t="shared" si="33"/>
        <v>0</v>
      </c>
      <c r="AA79" s="373">
        <f t="shared" si="33"/>
        <v>0</v>
      </c>
    </row>
    <row r="80" spans="1:27" ht="16.5" customHeight="1" thickBot="1">
      <c r="A80" s="982"/>
      <c r="B80" s="983"/>
      <c r="C80" s="989"/>
      <c r="D80" s="989"/>
      <c r="E80" s="985"/>
      <c r="F80" s="930" t="s">
        <v>464</v>
      </c>
      <c r="G80" s="930"/>
      <c r="H80" s="931"/>
      <c r="I80" s="266">
        <f aca="true" t="shared" si="34" ref="I80:AA80">SUM(I78:I79)</f>
        <v>18110000</v>
      </c>
      <c r="J80" s="266">
        <f t="shared" si="34"/>
        <v>18000000</v>
      </c>
      <c r="K80" s="266">
        <f t="shared" si="34"/>
        <v>18000000</v>
      </c>
      <c r="L80" s="266">
        <f>SUM(L78:L79)</f>
        <v>16000000</v>
      </c>
      <c r="M80" s="266">
        <f>SUM(M78:M79)</f>
        <v>17000000</v>
      </c>
      <c r="N80" s="266">
        <f>SUM(N78:N79)</f>
        <v>18000000</v>
      </c>
      <c r="O80" s="266">
        <f t="shared" si="34"/>
        <v>22500000</v>
      </c>
      <c r="P80" s="266"/>
      <c r="Q80" s="266">
        <f t="shared" si="34"/>
        <v>0</v>
      </c>
      <c r="R80" s="266">
        <f t="shared" si="34"/>
        <v>0</v>
      </c>
      <c r="S80" s="266">
        <f t="shared" si="34"/>
        <v>0</v>
      </c>
      <c r="T80" s="266">
        <f t="shared" si="34"/>
        <v>0</v>
      </c>
      <c r="U80" s="266"/>
      <c r="V80" s="266"/>
      <c r="W80" s="266"/>
      <c r="X80" s="266"/>
      <c r="Y80" s="266">
        <f t="shared" si="34"/>
        <v>0</v>
      </c>
      <c r="Z80" s="266">
        <f t="shared" si="34"/>
        <v>0</v>
      </c>
      <c r="AA80" s="266">
        <f t="shared" si="34"/>
        <v>0</v>
      </c>
    </row>
    <row r="81" spans="1:27" ht="16.5" customHeight="1" thickBot="1">
      <c r="A81" s="982"/>
      <c r="B81" s="983"/>
      <c r="C81" s="923" t="s">
        <v>501</v>
      </c>
      <c r="D81" s="923"/>
      <c r="E81" s="924"/>
      <c r="F81" s="925" t="s">
        <v>188</v>
      </c>
      <c r="G81" s="923"/>
      <c r="H81" s="926"/>
      <c r="I81" s="376">
        <f>I48</f>
        <v>0</v>
      </c>
      <c r="J81" s="376">
        <f aca="true" t="shared" si="35" ref="J81:AA81">J48</f>
        <v>0</v>
      </c>
      <c r="K81" s="376">
        <f t="shared" si="35"/>
        <v>0</v>
      </c>
      <c r="L81" s="376">
        <f t="shared" si="35"/>
        <v>0</v>
      </c>
      <c r="M81" s="376">
        <f t="shared" si="35"/>
        <v>400000</v>
      </c>
      <c r="N81" s="376">
        <f>N48</f>
        <v>400000</v>
      </c>
      <c r="O81" s="376">
        <f t="shared" si="35"/>
        <v>450000</v>
      </c>
      <c r="P81" s="376"/>
      <c r="Q81" s="376">
        <f t="shared" si="35"/>
        <v>0</v>
      </c>
      <c r="R81" s="376">
        <f t="shared" si="35"/>
        <v>0</v>
      </c>
      <c r="S81" s="376">
        <f t="shared" si="35"/>
        <v>0</v>
      </c>
      <c r="T81" s="376">
        <f t="shared" si="35"/>
        <v>0</v>
      </c>
      <c r="U81" s="376"/>
      <c r="V81" s="376"/>
      <c r="W81" s="376"/>
      <c r="X81" s="376"/>
      <c r="Y81" s="376">
        <f t="shared" si="35"/>
        <v>0</v>
      </c>
      <c r="Z81" s="376">
        <f t="shared" si="35"/>
        <v>0</v>
      </c>
      <c r="AA81" s="376">
        <f t="shared" si="35"/>
        <v>0</v>
      </c>
    </row>
    <row r="82" spans="1:27" ht="16.5" customHeight="1" thickBot="1">
      <c r="A82" s="982"/>
      <c r="B82" s="983"/>
      <c r="C82" s="923" t="s">
        <v>138</v>
      </c>
      <c r="D82" s="923"/>
      <c r="E82" s="924"/>
      <c r="F82" s="925" t="s">
        <v>188</v>
      </c>
      <c r="G82" s="923"/>
      <c r="H82" s="926"/>
      <c r="I82" s="376">
        <f aca="true" t="shared" si="36" ref="I82:AA82">I71</f>
        <v>735000</v>
      </c>
      <c r="J82" s="376">
        <f t="shared" si="36"/>
        <v>750000</v>
      </c>
      <c r="K82" s="376">
        <f t="shared" si="36"/>
        <v>500000</v>
      </c>
      <c r="L82" s="376">
        <f t="shared" si="36"/>
        <v>900000</v>
      </c>
      <c r="M82" s="376">
        <f t="shared" si="36"/>
        <v>2500000</v>
      </c>
      <c r="N82" s="376">
        <f>N71</f>
        <v>750000</v>
      </c>
      <c r="O82" s="376">
        <f t="shared" si="36"/>
        <v>2000</v>
      </c>
      <c r="P82" s="376"/>
      <c r="Q82" s="376">
        <f t="shared" si="36"/>
        <v>0</v>
      </c>
      <c r="R82" s="376">
        <f t="shared" si="36"/>
        <v>0</v>
      </c>
      <c r="S82" s="376">
        <f t="shared" si="36"/>
        <v>0</v>
      </c>
      <c r="T82" s="376">
        <f t="shared" si="36"/>
        <v>0</v>
      </c>
      <c r="U82" s="376"/>
      <c r="V82" s="376"/>
      <c r="W82" s="376"/>
      <c r="X82" s="376"/>
      <c r="Y82" s="376">
        <f t="shared" si="36"/>
        <v>0</v>
      </c>
      <c r="Z82" s="376">
        <f t="shared" si="36"/>
        <v>0</v>
      </c>
      <c r="AA82" s="376">
        <f t="shared" si="36"/>
        <v>0</v>
      </c>
    </row>
    <row r="83" spans="1:27" s="3" customFormat="1" ht="9.75" customHeight="1" thickBot="1">
      <c r="A83" s="982"/>
      <c r="B83" s="983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517"/>
      <c r="T83" s="375"/>
      <c r="U83" s="375"/>
      <c r="V83" s="375"/>
      <c r="W83" s="375"/>
      <c r="X83" s="375"/>
      <c r="Y83" s="375"/>
      <c r="Z83" s="375"/>
      <c r="AA83" s="375"/>
    </row>
    <row r="84" spans="1:27" ht="16.5" customHeight="1" thickBot="1">
      <c r="A84" s="984"/>
      <c r="B84" s="985"/>
      <c r="C84" s="923" t="s">
        <v>95</v>
      </c>
      <c r="D84" s="923"/>
      <c r="E84" s="923"/>
      <c r="F84" s="990"/>
      <c r="G84" s="990"/>
      <c r="H84" s="991"/>
      <c r="I84" s="376">
        <f>I77+I80+I82</f>
        <v>21550000</v>
      </c>
      <c r="J84" s="376">
        <f>J77+J80+J82</f>
        <v>19060000</v>
      </c>
      <c r="K84" s="376">
        <f>K77+K80+K82</f>
        <v>18510000</v>
      </c>
      <c r="L84" s="376">
        <f>L77+L80+L82</f>
        <v>20410000</v>
      </c>
      <c r="M84" s="376">
        <f>M77+M80+M81+M82</f>
        <v>23410000</v>
      </c>
      <c r="N84" s="376">
        <f>N77+N80+N81+N82</f>
        <v>23150000</v>
      </c>
      <c r="O84" s="376">
        <f>O77+O80+O81+O82</f>
        <v>23052000</v>
      </c>
      <c r="P84" s="376"/>
      <c r="Q84" s="376">
        <f>Q77+Q80+Q82</f>
        <v>0</v>
      </c>
      <c r="R84" s="376">
        <f>R77+R80+R82</f>
        <v>0</v>
      </c>
      <c r="S84" s="376">
        <f>S77+S80+S82</f>
        <v>0</v>
      </c>
      <c r="T84" s="376">
        <f aca="true" t="shared" si="37" ref="T84:AA84">T77+T80+T81+T82</f>
        <v>0</v>
      </c>
      <c r="U84" s="376"/>
      <c r="V84" s="376"/>
      <c r="W84" s="376"/>
      <c r="X84" s="376"/>
      <c r="Y84" s="376">
        <f t="shared" si="37"/>
        <v>0</v>
      </c>
      <c r="Z84" s="376">
        <f t="shared" si="37"/>
        <v>10000</v>
      </c>
      <c r="AA84" s="376">
        <f t="shared" si="37"/>
        <v>-10000</v>
      </c>
    </row>
    <row r="85" spans="1:27" s="3" customFormat="1" ht="12.75" customHeight="1" thickBot="1">
      <c r="A85" s="260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</row>
    <row r="86" spans="1:27" ht="16.5" customHeight="1" thickBot="1">
      <c r="A86" s="932" t="s">
        <v>204</v>
      </c>
      <c r="B86" s="933"/>
      <c r="C86" s="933"/>
      <c r="D86" s="933"/>
      <c r="E86" s="933"/>
      <c r="F86" s="933"/>
      <c r="G86" s="933"/>
      <c r="H86" s="934"/>
      <c r="I86" s="15">
        <f>I61+I64+I65+I73</f>
        <v>18073000</v>
      </c>
      <c r="J86" s="15">
        <f>J61+J64+J65+J73</f>
        <v>13900000</v>
      </c>
      <c r="K86" s="15">
        <f>K61+K64+K65+K73</f>
        <v>12510000</v>
      </c>
      <c r="L86" s="15">
        <f>L61+L64+L65+L73</f>
        <v>17400000</v>
      </c>
      <c r="M86" s="316">
        <f>M61+M64+M65+M73+M47</f>
        <v>20400000</v>
      </c>
      <c r="N86" s="316">
        <f>N61+N64+N65+N73+N47</f>
        <v>19989000</v>
      </c>
      <c r="O86" s="316">
        <f>O61+O64+O65+O73+O47</f>
        <v>21032000</v>
      </c>
      <c r="P86" s="612"/>
      <c r="Q86" s="317">
        <f>Q61+Q64+Q65+Q73</f>
        <v>0</v>
      </c>
      <c r="R86" s="441">
        <f>R61+R64+R65+R73</f>
        <v>0</v>
      </c>
      <c r="S86" s="15">
        <f>S61+S64+S65+S73</f>
        <v>0</v>
      </c>
      <c r="T86" s="316">
        <f aca="true" t="shared" si="38" ref="T86:AA86">T61+T64+T65+T73+T47</f>
        <v>0</v>
      </c>
      <c r="U86" s="316"/>
      <c r="V86" s="316"/>
      <c r="W86" s="316"/>
      <c r="X86" s="316"/>
      <c r="Y86" s="316">
        <f t="shared" si="38"/>
        <v>0</v>
      </c>
      <c r="Z86" s="316">
        <f t="shared" si="38"/>
        <v>0</v>
      </c>
      <c r="AA86" s="316">
        <f t="shared" si="38"/>
        <v>0</v>
      </c>
    </row>
    <row r="87" spans="1:27" ht="16.5" customHeight="1" thickBot="1">
      <c r="A87" s="932" t="s">
        <v>205</v>
      </c>
      <c r="B87" s="933"/>
      <c r="C87" s="933"/>
      <c r="D87" s="933"/>
      <c r="E87" s="933"/>
      <c r="F87" s="933"/>
      <c r="G87" s="933"/>
      <c r="H87" s="934"/>
      <c r="I87" s="15">
        <f aca="true" t="shared" si="39" ref="I87:AA87">I62+I70</f>
        <v>3477000</v>
      </c>
      <c r="J87" s="15">
        <f t="shared" si="39"/>
        <v>5160000</v>
      </c>
      <c r="K87" s="15">
        <f t="shared" si="39"/>
        <v>6000000</v>
      </c>
      <c r="L87" s="15">
        <f t="shared" si="39"/>
        <v>3010000</v>
      </c>
      <c r="M87" s="316">
        <f t="shared" si="39"/>
        <v>3010000</v>
      </c>
      <c r="N87" s="316">
        <f>N62+N70</f>
        <v>3161000</v>
      </c>
      <c r="O87" s="316">
        <f t="shared" si="39"/>
        <v>2020000</v>
      </c>
      <c r="P87" s="612"/>
      <c r="Q87" s="317">
        <f t="shared" si="39"/>
        <v>0</v>
      </c>
      <c r="R87" s="441">
        <f t="shared" si="39"/>
        <v>0</v>
      </c>
      <c r="S87" s="15">
        <f t="shared" si="39"/>
        <v>0</v>
      </c>
      <c r="T87" s="316">
        <f t="shared" si="39"/>
        <v>0</v>
      </c>
      <c r="U87" s="316"/>
      <c r="V87" s="316"/>
      <c r="W87" s="316"/>
      <c r="X87" s="316"/>
      <c r="Y87" s="316">
        <f t="shared" si="39"/>
        <v>0</v>
      </c>
      <c r="Z87" s="316">
        <f t="shared" si="39"/>
        <v>10000</v>
      </c>
      <c r="AA87" s="316">
        <f t="shared" si="39"/>
        <v>-10000</v>
      </c>
    </row>
    <row r="88" spans="1:27" s="157" customFormat="1" ht="16.5" customHeight="1" thickBot="1">
      <c r="A88" s="935" t="s">
        <v>202</v>
      </c>
      <c r="B88" s="936"/>
      <c r="C88" s="936"/>
      <c r="D88" s="936"/>
      <c r="E88" s="936"/>
      <c r="F88" s="936"/>
      <c r="G88" s="936"/>
      <c r="H88" s="937"/>
      <c r="I88" s="15">
        <f aca="true" t="shared" si="40" ref="I88:AA88">SUM(I86:I87)</f>
        <v>21550000</v>
      </c>
      <c r="J88" s="15">
        <f t="shared" si="40"/>
        <v>19060000</v>
      </c>
      <c r="K88" s="15">
        <f t="shared" si="40"/>
        <v>18510000</v>
      </c>
      <c r="L88" s="15">
        <f>SUM(L86:L87)</f>
        <v>20410000</v>
      </c>
      <c r="M88" s="15">
        <f>SUM(M86:M87)</f>
        <v>23410000</v>
      </c>
      <c r="N88" s="15">
        <f>SUM(N86:N87)</f>
        <v>23150000</v>
      </c>
      <c r="O88" s="15">
        <f t="shared" si="40"/>
        <v>23052000</v>
      </c>
      <c r="P88" s="15"/>
      <c r="Q88" s="15">
        <f t="shared" si="40"/>
        <v>0</v>
      </c>
      <c r="R88" s="518">
        <f t="shared" si="40"/>
        <v>0</v>
      </c>
      <c r="S88" s="15">
        <f t="shared" si="40"/>
        <v>0</v>
      </c>
      <c r="T88" s="15">
        <f t="shared" si="40"/>
        <v>0</v>
      </c>
      <c r="U88" s="15"/>
      <c r="V88" s="15"/>
      <c r="W88" s="15"/>
      <c r="X88" s="15"/>
      <c r="Y88" s="15">
        <f t="shared" si="40"/>
        <v>0</v>
      </c>
      <c r="Z88" s="15">
        <f t="shared" si="40"/>
        <v>10000</v>
      </c>
      <c r="AA88" s="15">
        <f t="shared" si="40"/>
        <v>-10000</v>
      </c>
    </row>
  </sheetData>
  <sheetProtection/>
  <mergeCells count="110">
    <mergeCell ref="A86:H86"/>
    <mergeCell ref="F71:G72"/>
    <mergeCell ref="F73:H73"/>
    <mergeCell ref="A75:B84"/>
    <mergeCell ref="C75:E77"/>
    <mergeCell ref="F75:H75"/>
    <mergeCell ref="C78:E80"/>
    <mergeCell ref="C81:E81"/>
    <mergeCell ref="C84:H84"/>
    <mergeCell ref="A61:B73"/>
    <mergeCell ref="C61:E63"/>
    <mergeCell ref="F61:G61"/>
    <mergeCell ref="F63:H63"/>
    <mergeCell ref="C64:E64"/>
    <mergeCell ref="F64:G64"/>
    <mergeCell ref="C66:E70"/>
    <mergeCell ref="F66:G69"/>
    <mergeCell ref="F70:H70"/>
    <mergeCell ref="C65:E65"/>
    <mergeCell ref="F65:G65"/>
    <mergeCell ref="C71:E73"/>
    <mergeCell ref="A53:B54"/>
    <mergeCell ref="C53:E53"/>
    <mergeCell ref="F53:G53"/>
    <mergeCell ref="C54:H54"/>
    <mergeCell ref="A56:B57"/>
    <mergeCell ref="C56:E56"/>
    <mergeCell ref="F56:G56"/>
    <mergeCell ref="C57:H57"/>
    <mergeCell ref="F62:G62"/>
    <mergeCell ref="A47:B48"/>
    <mergeCell ref="C47:E47"/>
    <mergeCell ref="F47:G47"/>
    <mergeCell ref="C48:H48"/>
    <mergeCell ref="A50:B51"/>
    <mergeCell ref="C50:E50"/>
    <mergeCell ref="F50:G50"/>
    <mergeCell ref="C51:H51"/>
    <mergeCell ref="A36:B38"/>
    <mergeCell ref="C36:E36"/>
    <mergeCell ref="F36:G36"/>
    <mergeCell ref="C38:H38"/>
    <mergeCell ref="A40:B41"/>
    <mergeCell ref="C40:E40"/>
    <mergeCell ref="F40:G40"/>
    <mergeCell ref="C41:H41"/>
    <mergeCell ref="C37:E37"/>
    <mergeCell ref="F37:G37"/>
    <mergeCell ref="A33:B34"/>
    <mergeCell ref="C33:E33"/>
    <mergeCell ref="F33:G33"/>
    <mergeCell ref="C34:H34"/>
    <mergeCell ref="A30:B31"/>
    <mergeCell ref="C30:E30"/>
    <mergeCell ref="F26:H26"/>
    <mergeCell ref="C27:E27"/>
    <mergeCell ref="F27:G27"/>
    <mergeCell ref="C28:H28"/>
    <mergeCell ref="F30:G30"/>
    <mergeCell ref="C31:H31"/>
    <mergeCell ref="A1:AA1"/>
    <mergeCell ref="A3:AA3"/>
    <mergeCell ref="I4:AA4"/>
    <mergeCell ref="P5:S5"/>
    <mergeCell ref="T5:W5"/>
    <mergeCell ref="X5:AA5"/>
    <mergeCell ref="A4:B6"/>
    <mergeCell ref="C4:E6"/>
    <mergeCell ref="F4:G6"/>
    <mergeCell ref="H4:H6"/>
    <mergeCell ref="C82:E82"/>
    <mergeCell ref="F82:H82"/>
    <mergeCell ref="F76:H76"/>
    <mergeCell ref="F77:H77"/>
    <mergeCell ref="A87:H87"/>
    <mergeCell ref="A88:H88"/>
    <mergeCell ref="F79:H79"/>
    <mergeCell ref="F80:H80"/>
    <mergeCell ref="F81:H81"/>
    <mergeCell ref="F78:H78"/>
    <mergeCell ref="C13:H13"/>
    <mergeCell ref="F12:H12"/>
    <mergeCell ref="A59:H59"/>
    <mergeCell ref="C44:E44"/>
    <mergeCell ref="F44:G44"/>
    <mergeCell ref="A43:B45"/>
    <mergeCell ref="C43:E43"/>
    <mergeCell ref="A21:A27"/>
    <mergeCell ref="B21:B28"/>
    <mergeCell ref="C21:E21"/>
    <mergeCell ref="F43:G43"/>
    <mergeCell ref="C45:H45"/>
    <mergeCell ref="C16:E16"/>
    <mergeCell ref="F16:G16"/>
    <mergeCell ref="C15:E15"/>
    <mergeCell ref="C17:H17"/>
    <mergeCell ref="F15:G15"/>
    <mergeCell ref="F21:G21"/>
    <mergeCell ref="C22:E26"/>
    <mergeCell ref="F22:G25"/>
    <mergeCell ref="C8:E12"/>
    <mergeCell ref="B19:B20"/>
    <mergeCell ref="B15:B17"/>
    <mergeCell ref="B7:B13"/>
    <mergeCell ref="C19:E19"/>
    <mergeCell ref="F19:G19"/>
    <mergeCell ref="C20:H20"/>
    <mergeCell ref="F8:G11"/>
    <mergeCell ref="C7:E7"/>
    <mergeCell ref="F7:G7"/>
  </mergeCells>
  <printOptions horizontalCentered="1"/>
  <pageMargins left="0.15748031496062992" right="0.15748031496062992" top="0.7874015748031497" bottom="0.984251968503937" header="0.5118110236220472" footer="0.5118110236220472"/>
  <pageSetup horizontalDpi="300" verticalDpi="300" orientation="landscape" paperSize="9" scale="60" r:id="rId1"/>
  <headerFooter alignWithMargins="0">
    <oddFooter>&amp;CSayfa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pane xSplit="6" ySplit="16" topLeftCell="M9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P2" sqref="P2"/>
    </sheetView>
  </sheetViews>
  <sheetFormatPr defaultColWidth="9.140625" defaultRowHeight="12.75"/>
  <cols>
    <col min="1" max="1" width="23.00390625" style="653" customWidth="1"/>
    <col min="2" max="2" width="10.7109375" style="653" customWidth="1"/>
    <col min="3" max="3" width="8.8515625" style="653" customWidth="1"/>
    <col min="4" max="4" width="9.421875" style="653" customWidth="1"/>
    <col min="5" max="5" width="8.8515625" style="653" customWidth="1"/>
    <col min="6" max="6" width="44.00390625" style="653" customWidth="1"/>
    <col min="7" max="12" width="11.28125" style="696" hidden="1" customWidth="1"/>
    <col min="13" max="27" width="11.28125" style="696" customWidth="1"/>
    <col min="28" max="28" width="12.28125" style="696" customWidth="1"/>
    <col min="29" max="16384" width="9.140625" style="653" customWidth="1"/>
  </cols>
  <sheetData>
    <row r="1" spans="1:28" ht="21" customHeight="1" thickBot="1">
      <c r="A1" s="1013" t="s">
        <v>94</v>
      </c>
      <c r="B1" s="1034"/>
      <c r="C1" s="1034"/>
      <c r="D1" s="1034"/>
      <c r="E1" s="1034"/>
      <c r="F1" s="1035"/>
      <c r="G1" s="7">
        <v>2006</v>
      </c>
      <c r="H1" s="7">
        <v>2007</v>
      </c>
      <c r="I1" s="7" t="s">
        <v>151</v>
      </c>
      <c r="J1" s="7" t="s">
        <v>370</v>
      </c>
      <c r="K1" s="7" t="s">
        <v>371</v>
      </c>
      <c r="L1" s="7" t="s">
        <v>152</v>
      </c>
      <c r="M1" s="7" t="s">
        <v>69</v>
      </c>
      <c r="N1" s="7" t="s">
        <v>347</v>
      </c>
      <c r="O1" s="718" t="s">
        <v>485</v>
      </c>
      <c r="P1" s="1036" t="s">
        <v>498</v>
      </c>
      <c r="Q1" s="1037"/>
      <c r="R1" s="1037"/>
      <c r="S1" s="1038"/>
      <c r="T1" s="1036" t="s">
        <v>498</v>
      </c>
      <c r="U1" s="1037"/>
      <c r="V1" s="1037"/>
      <c r="W1" s="1038"/>
      <c r="X1" s="1036" t="s">
        <v>529</v>
      </c>
      <c r="Y1" s="1037"/>
      <c r="Z1" s="1037"/>
      <c r="AA1" s="1038"/>
      <c r="AB1" s="1077" t="s">
        <v>554</v>
      </c>
    </row>
    <row r="2" spans="1:28" ht="41.25" customHeight="1" thickBot="1">
      <c r="A2" s="1042" t="s">
        <v>561</v>
      </c>
      <c r="B2" s="1043"/>
      <c r="C2" s="1043"/>
      <c r="D2" s="1043"/>
      <c r="E2" s="1043"/>
      <c r="F2" s="1044"/>
      <c r="G2" s="9" t="s">
        <v>372</v>
      </c>
      <c r="H2" s="9" t="s">
        <v>372</v>
      </c>
      <c r="I2" s="318" t="s">
        <v>372</v>
      </c>
      <c r="J2" s="438" t="s">
        <v>372</v>
      </c>
      <c r="K2" s="438" t="s">
        <v>372</v>
      </c>
      <c r="L2" s="438" t="s">
        <v>372</v>
      </c>
      <c r="M2" s="438" t="s">
        <v>372</v>
      </c>
      <c r="N2" s="438" t="s">
        <v>372</v>
      </c>
      <c r="O2" s="438" t="s">
        <v>372</v>
      </c>
      <c r="P2" s="430" t="s">
        <v>328</v>
      </c>
      <c r="Q2" s="431" t="s">
        <v>327</v>
      </c>
      <c r="R2" s="437" t="s">
        <v>329</v>
      </c>
      <c r="S2" s="438" t="s">
        <v>372</v>
      </c>
      <c r="T2" s="430" t="s">
        <v>328</v>
      </c>
      <c r="U2" s="431" t="s">
        <v>327</v>
      </c>
      <c r="V2" s="437" t="s">
        <v>329</v>
      </c>
      <c r="W2" s="438" t="s">
        <v>372</v>
      </c>
      <c r="X2" s="430" t="s">
        <v>328</v>
      </c>
      <c r="Y2" s="431" t="s">
        <v>327</v>
      </c>
      <c r="Z2" s="437" t="s">
        <v>329</v>
      </c>
      <c r="AA2" s="438" t="s">
        <v>372</v>
      </c>
      <c r="AB2" s="859"/>
    </row>
    <row r="3" spans="1:28" s="654" customFormat="1" ht="25.5" customHeight="1" thickBot="1">
      <c r="A3" s="1020" t="s">
        <v>95</v>
      </c>
      <c r="B3" s="1021"/>
      <c r="C3" s="1021"/>
      <c r="D3" s="1021"/>
      <c r="E3" s="1021"/>
      <c r="F3" s="1022"/>
      <c r="G3" s="10">
        <f aca="true" t="shared" si="0" ref="G3:AB3">G4+G44+G53+G98+G146</f>
        <v>19503000</v>
      </c>
      <c r="H3" s="10">
        <f t="shared" si="0"/>
        <v>20724000</v>
      </c>
      <c r="I3" s="10">
        <f t="shared" si="0"/>
        <v>21550000</v>
      </c>
      <c r="J3" s="10">
        <f t="shared" si="0"/>
        <v>19060000</v>
      </c>
      <c r="K3" s="10">
        <f t="shared" si="0"/>
        <v>18510000</v>
      </c>
      <c r="L3" s="10">
        <f t="shared" si="0"/>
        <v>20410000</v>
      </c>
      <c r="M3" s="10">
        <f t="shared" si="0"/>
        <v>23410000</v>
      </c>
      <c r="N3" s="10">
        <f t="shared" si="0"/>
        <v>23150000</v>
      </c>
      <c r="O3" s="10">
        <f>O4+O44+O53+O98+O146</f>
        <v>23052000</v>
      </c>
      <c r="P3" s="319">
        <f t="shared" si="0"/>
        <v>0</v>
      </c>
      <c r="Q3" s="322">
        <f t="shared" si="0"/>
        <v>0</v>
      </c>
      <c r="R3" s="439">
        <f t="shared" si="0"/>
        <v>0</v>
      </c>
      <c r="S3" s="10">
        <f t="shared" si="0"/>
        <v>0</v>
      </c>
      <c r="T3" s="319">
        <f t="shared" si="0"/>
        <v>0</v>
      </c>
      <c r="U3" s="322">
        <f t="shared" si="0"/>
        <v>0</v>
      </c>
      <c r="V3" s="439">
        <f t="shared" si="0"/>
        <v>0</v>
      </c>
      <c r="W3" s="10">
        <f t="shared" si="0"/>
        <v>0</v>
      </c>
      <c r="X3" s="319">
        <f t="shared" si="0"/>
        <v>0</v>
      </c>
      <c r="Y3" s="322">
        <f t="shared" si="0"/>
        <v>0</v>
      </c>
      <c r="Z3" s="439">
        <f t="shared" si="0"/>
        <v>0</v>
      </c>
      <c r="AA3" s="10">
        <f t="shared" si="0"/>
        <v>0</v>
      </c>
      <c r="AB3" s="10">
        <f t="shared" si="0"/>
        <v>0</v>
      </c>
    </row>
    <row r="4" spans="1:28" s="654" customFormat="1" ht="22.5" customHeight="1" thickBot="1">
      <c r="A4" s="6"/>
      <c r="B4" s="1029" t="s">
        <v>373</v>
      </c>
      <c r="C4" s="1045"/>
      <c r="D4" s="1045"/>
      <c r="E4" s="1045"/>
      <c r="F4" s="1046"/>
      <c r="G4" s="11">
        <f>G5+G33</f>
        <v>900000</v>
      </c>
      <c r="H4" s="11">
        <f aca="true" t="shared" si="1" ref="H4:AB4">H5+H33</f>
        <v>1273000</v>
      </c>
      <c r="I4" s="11">
        <f t="shared" si="1"/>
        <v>1350000</v>
      </c>
      <c r="J4" s="11">
        <f t="shared" si="1"/>
        <v>840000</v>
      </c>
      <c r="K4" s="11">
        <f t="shared" si="1"/>
        <v>660000</v>
      </c>
      <c r="L4" s="11">
        <f t="shared" si="1"/>
        <v>300000</v>
      </c>
      <c r="M4" s="11">
        <f t="shared" si="1"/>
        <v>1400000</v>
      </c>
      <c r="N4" s="11">
        <f t="shared" si="1"/>
        <v>1100000</v>
      </c>
      <c r="O4" s="11">
        <f>O5+O33</f>
        <v>2450000</v>
      </c>
      <c r="P4" s="11">
        <f t="shared" si="1"/>
        <v>0</v>
      </c>
      <c r="Q4" s="11">
        <f t="shared" si="1"/>
        <v>0</v>
      </c>
      <c r="R4" s="11">
        <f t="shared" si="1"/>
        <v>0</v>
      </c>
      <c r="S4" s="11">
        <f t="shared" si="1"/>
        <v>0</v>
      </c>
      <c r="T4" s="11">
        <f t="shared" si="1"/>
        <v>0</v>
      </c>
      <c r="U4" s="11">
        <f t="shared" si="1"/>
        <v>0</v>
      </c>
      <c r="V4" s="11">
        <f t="shared" si="1"/>
        <v>0</v>
      </c>
      <c r="W4" s="11">
        <f t="shared" si="1"/>
        <v>0</v>
      </c>
      <c r="X4" s="11">
        <f t="shared" si="1"/>
        <v>0</v>
      </c>
      <c r="Y4" s="11">
        <f t="shared" si="1"/>
        <v>0</v>
      </c>
      <c r="Z4" s="11">
        <f t="shared" si="1"/>
        <v>0</v>
      </c>
      <c r="AA4" s="11">
        <f t="shared" si="1"/>
        <v>0</v>
      </c>
      <c r="AB4" s="11">
        <f t="shared" si="1"/>
        <v>0</v>
      </c>
    </row>
    <row r="5" spans="1:28" ht="21" customHeight="1" thickBot="1">
      <c r="A5" s="1033" t="s">
        <v>486</v>
      </c>
      <c r="B5" s="1041"/>
      <c r="C5" s="1006"/>
      <c r="D5" s="1006"/>
      <c r="E5" s="1006"/>
      <c r="F5" s="1007"/>
      <c r="G5" s="12">
        <f>G6+G19+G25+G28+G30</f>
        <v>900000</v>
      </c>
      <c r="H5" s="12">
        <f aca="true" t="shared" si="2" ref="H5:AB5">H6+H19+H25+H28+H30</f>
        <v>1273000</v>
      </c>
      <c r="I5" s="12">
        <f t="shared" si="2"/>
        <v>1350000</v>
      </c>
      <c r="J5" s="12">
        <f t="shared" si="2"/>
        <v>840000</v>
      </c>
      <c r="K5" s="12">
        <f t="shared" si="2"/>
        <v>660000</v>
      </c>
      <c r="L5" s="12">
        <f t="shared" si="2"/>
        <v>300000</v>
      </c>
      <c r="M5" s="12">
        <f t="shared" si="2"/>
        <v>1000000</v>
      </c>
      <c r="N5" s="12">
        <f t="shared" si="2"/>
        <v>700000</v>
      </c>
      <c r="O5" s="12">
        <f>O6+O19+O25+O28+O30</f>
        <v>2000000</v>
      </c>
      <c r="P5" s="12">
        <f t="shared" si="2"/>
        <v>0</v>
      </c>
      <c r="Q5" s="12">
        <f t="shared" si="2"/>
        <v>0</v>
      </c>
      <c r="R5" s="12">
        <f t="shared" si="2"/>
        <v>0</v>
      </c>
      <c r="S5" s="12">
        <f t="shared" si="2"/>
        <v>0</v>
      </c>
      <c r="T5" s="12">
        <f t="shared" si="2"/>
        <v>0</v>
      </c>
      <c r="U5" s="12">
        <f t="shared" si="2"/>
        <v>0</v>
      </c>
      <c r="V5" s="12">
        <f t="shared" si="2"/>
        <v>0</v>
      </c>
      <c r="W5" s="12">
        <f t="shared" si="2"/>
        <v>0</v>
      </c>
      <c r="X5" s="12">
        <f t="shared" si="2"/>
        <v>0</v>
      </c>
      <c r="Y5" s="12">
        <f t="shared" si="2"/>
        <v>0</v>
      </c>
      <c r="Z5" s="12">
        <f t="shared" si="2"/>
        <v>0</v>
      </c>
      <c r="AA5" s="12">
        <f t="shared" si="2"/>
        <v>0</v>
      </c>
      <c r="AB5" s="12">
        <f t="shared" si="2"/>
        <v>0</v>
      </c>
    </row>
    <row r="6" spans="1:28" ht="16.5" customHeight="1" thickBot="1">
      <c r="A6" s="1024"/>
      <c r="B6" s="13" t="s">
        <v>530</v>
      </c>
      <c r="C6" s="13" t="s">
        <v>316</v>
      </c>
      <c r="D6" s="13">
        <v>2</v>
      </c>
      <c r="E6" s="14" t="s">
        <v>374</v>
      </c>
      <c r="F6" s="359" t="s">
        <v>375</v>
      </c>
      <c r="G6" s="15">
        <f>SUM(G7:G17)</f>
        <v>610000</v>
      </c>
      <c r="H6" s="15">
        <f>SUM(H7:H17)</f>
        <v>970000</v>
      </c>
      <c r="I6" s="15">
        <f>SUM(I7:I18)</f>
        <v>1046000</v>
      </c>
      <c r="J6" s="15">
        <f aca="true" t="shared" si="3" ref="J6:AB6">SUM(J7:J18)</f>
        <v>560000</v>
      </c>
      <c r="K6" s="15">
        <f t="shared" si="3"/>
        <v>450000</v>
      </c>
      <c r="L6" s="15">
        <f t="shared" si="3"/>
        <v>220000</v>
      </c>
      <c r="M6" s="15">
        <f t="shared" si="3"/>
        <v>800000</v>
      </c>
      <c r="N6" s="15">
        <f t="shared" si="3"/>
        <v>550000</v>
      </c>
      <c r="O6" s="15">
        <f>SUM(O7:O18)</f>
        <v>1720000</v>
      </c>
      <c r="P6" s="518">
        <f t="shared" si="3"/>
        <v>0</v>
      </c>
      <c r="Q6" s="15">
        <f t="shared" si="3"/>
        <v>0</v>
      </c>
      <c r="R6" s="16">
        <f t="shared" si="3"/>
        <v>0</v>
      </c>
      <c r="S6" s="15">
        <f t="shared" si="3"/>
        <v>0</v>
      </c>
      <c r="T6" s="15">
        <f t="shared" si="3"/>
        <v>0</v>
      </c>
      <c r="U6" s="15">
        <f t="shared" si="3"/>
        <v>0</v>
      </c>
      <c r="V6" s="15">
        <f t="shared" si="3"/>
        <v>0</v>
      </c>
      <c r="W6" s="15">
        <f t="shared" si="3"/>
        <v>0</v>
      </c>
      <c r="X6" s="15">
        <f t="shared" si="3"/>
        <v>0</v>
      </c>
      <c r="Y6" s="15">
        <f t="shared" si="3"/>
        <v>0</v>
      </c>
      <c r="Z6" s="15">
        <f t="shared" si="3"/>
        <v>0</v>
      </c>
      <c r="AA6" s="15">
        <f t="shared" si="3"/>
        <v>0</v>
      </c>
      <c r="AB6" s="15">
        <f t="shared" si="3"/>
        <v>0</v>
      </c>
    </row>
    <row r="7" spans="1:28" ht="16.5" customHeight="1">
      <c r="A7" s="1068"/>
      <c r="B7" s="17" t="s">
        <v>530</v>
      </c>
      <c r="C7" s="17" t="s">
        <v>316</v>
      </c>
      <c r="D7" s="17">
        <v>2</v>
      </c>
      <c r="E7" s="17" t="s">
        <v>317</v>
      </c>
      <c r="F7" s="104" t="s">
        <v>318</v>
      </c>
      <c r="G7" s="18">
        <v>0</v>
      </c>
      <c r="H7" s="19">
        <v>140000</v>
      </c>
      <c r="I7" s="19">
        <v>50000</v>
      </c>
      <c r="J7" s="19">
        <v>30000</v>
      </c>
      <c r="K7" s="19">
        <v>20000</v>
      </c>
      <c r="L7" s="19">
        <v>0</v>
      </c>
      <c r="M7" s="19">
        <v>50000</v>
      </c>
      <c r="N7" s="19">
        <v>20000</v>
      </c>
      <c r="O7" s="19">
        <v>100000</v>
      </c>
      <c r="P7" s="655">
        <v>0</v>
      </c>
      <c r="Q7" s="19">
        <v>0</v>
      </c>
      <c r="R7" s="656">
        <f aca="true" t="shared" si="4" ref="R7:R17">P7-Q7</f>
        <v>0</v>
      </c>
      <c r="S7" s="23">
        <v>0</v>
      </c>
      <c r="T7" s="657">
        <v>0</v>
      </c>
      <c r="U7" s="23">
        <v>0</v>
      </c>
      <c r="V7" s="442">
        <f aca="true" t="shared" si="5" ref="V7:V17">T7-U7</f>
        <v>0</v>
      </c>
      <c r="W7" s="23">
        <v>0</v>
      </c>
      <c r="X7" s="321">
        <v>0</v>
      </c>
      <c r="Y7" s="658">
        <v>0</v>
      </c>
      <c r="Z7" s="442">
        <f aca="true" t="shared" si="6" ref="Z7:Z17">X7-Y7</f>
        <v>0</v>
      </c>
      <c r="AA7" s="23">
        <v>0</v>
      </c>
      <c r="AB7" s="19">
        <f aca="true" t="shared" si="7" ref="AB7:AB17">P7+T7+X7</f>
        <v>0</v>
      </c>
    </row>
    <row r="8" spans="1:28" ht="16.5" customHeight="1">
      <c r="A8" s="1068"/>
      <c r="B8" s="21" t="s">
        <v>530</v>
      </c>
      <c r="C8" s="21" t="s">
        <v>316</v>
      </c>
      <c r="D8" s="21">
        <v>2</v>
      </c>
      <c r="E8" s="21" t="s">
        <v>279</v>
      </c>
      <c r="F8" s="360" t="s">
        <v>280</v>
      </c>
      <c r="G8" s="22">
        <v>0</v>
      </c>
      <c r="H8" s="22">
        <v>0</v>
      </c>
      <c r="I8" s="23">
        <v>0</v>
      </c>
      <c r="J8" s="23">
        <v>0</v>
      </c>
      <c r="K8" s="23">
        <v>53000</v>
      </c>
      <c r="L8" s="23">
        <v>40000</v>
      </c>
      <c r="M8" s="23">
        <v>300000</v>
      </c>
      <c r="N8" s="23">
        <v>150000</v>
      </c>
      <c r="O8" s="23">
        <v>50000</v>
      </c>
      <c r="P8" s="657">
        <v>0</v>
      </c>
      <c r="Q8" s="23">
        <v>0</v>
      </c>
      <c r="R8" s="659">
        <f>P8-Q8</f>
        <v>0</v>
      </c>
      <c r="S8" s="23">
        <v>0</v>
      </c>
      <c r="T8" s="657">
        <v>0</v>
      </c>
      <c r="U8" s="23">
        <v>0</v>
      </c>
      <c r="V8" s="443">
        <f>T8-U8</f>
        <v>0</v>
      </c>
      <c r="W8" s="23">
        <v>0</v>
      </c>
      <c r="X8" s="657">
        <v>0</v>
      </c>
      <c r="Y8" s="23">
        <v>0</v>
      </c>
      <c r="Z8" s="443">
        <f>X8-Y8</f>
        <v>0</v>
      </c>
      <c r="AA8" s="23">
        <v>0</v>
      </c>
      <c r="AB8" s="23">
        <f t="shared" si="7"/>
        <v>0</v>
      </c>
    </row>
    <row r="9" spans="1:28" ht="16.5" customHeight="1">
      <c r="A9" s="1068"/>
      <c r="B9" s="21" t="s">
        <v>530</v>
      </c>
      <c r="C9" s="21" t="s">
        <v>316</v>
      </c>
      <c r="D9" s="21">
        <v>2</v>
      </c>
      <c r="E9" s="21" t="s">
        <v>282</v>
      </c>
      <c r="F9" s="360" t="s">
        <v>5</v>
      </c>
      <c r="G9" s="22">
        <v>0</v>
      </c>
      <c r="H9" s="22">
        <v>0</v>
      </c>
      <c r="I9" s="23">
        <v>0</v>
      </c>
      <c r="J9" s="23">
        <v>0</v>
      </c>
      <c r="K9" s="23">
        <v>17000</v>
      </c>
      <c r="L9" s="23">
        <v>0</v>
      </c>
      <c r="M9" s="23">
        <v>0</v>
      </c>
      <c r="N9" s="23">
        <v>0</v>
      </c>
      <c r="O9" s="23"/>
      <c r="P9" s="657">
        <v>0</v>
      </c>
      <c r="Q9" s="23">
        <v>0</v>
      </c>
      <c r="R9" s="659">
        <f>P9-Q9</f>
        <v>0</v>
      </c>
      <c r="S9" s="23">
        <v>0</v>
      </c>
      <c r="T9" s="657">
        <v>0</v>
      </c>
      <c r="U9" s="23">
        <v>0</v>
      </c>
      <c r="V9" s="443">
        <f>T9-U9</f>
        <v>0</v>
      </c>
      <c r="W9" s="23">
        <v>0</v>
      </c>
      <c r="X9" s="657">
        <v>0</v>
      </c>
      <c r="Y9" s="23">
        <v>0</v>
      </c>
      <c r="Z9" s="443">
        <f>X9-Y9</f>
        <v>0</v>
      </c>
      <c r="AA9" s="23">
        <v>0</v>
      </c>
      <c r="AB9" s="23">
        <f t="shared" si="7"/>
        <v>0</v>
      </c>
    </row>
    <row r="10" spans="1:28" ht="16.5" customHeight="1">
      <c r="A10" s="1068"/>
      <c r="B10" s="21" t="s">
        <v>530</v>
      </c>
      <c r="C10" s="616" t="s">
        <v>316</v>
      </c>
      <c r="D10" s="616">
        <v>2</v>
      </c>
      <c r="E10" s="616" t="s">
        <v>319</v>
      </c>
      <c r="F10" s="617" t="s">
        <v>320</v>
      </c>
      <c r="G10" s="22">
        <v>80000</v>
      </c>
      <c r="H10" s="22">
        <v>50000</v>
      </c>
      <c r="I10" s="23">
        <v>54000</v>
      </c>
      <c r="J10" s="23">
        <v>50000</v>
      </c>
      <c r="K10" s="23">
        <v>20000</v>
      </c>
      <c r="L10" s="23">
        <v>20000</v>
      </c>
      <c r="M10" s="23">
        <v>50000</v>
      </c>
      <c r="N10" s="23">
        <v>25000</v>
      </c>
      <c r="O10" s="23">
        <v>50000</v>
      </c>
      <c r="P10" s="657">
        <v>0</v>
      </c>
      <c r="Q10" s="23">
        <v>0</v>
      </c>
      <c r="R10" s="659">
        <f t="shared" si="4"/>
        <v>0</v>
      </c>
      <c r="S10" s="23">
        <v>0</v>
      </c>
      <c r="T10" s="657">
        <v>0</v>
      </c>
      <c r="U10" s="23">
        <v>0</v>
      </c>
      <c r="V10" s="443">
        <f t="shared" si="5"/>
        <v>0</v>
      </c>
      <c r="W10" s="23">
        <v>0</v>
      </c>
      <c r="X10" s="657">
        <v>0</v>
      </c>
      <c r="Y10" s="23">
        <v>0</v>
      </c>
      <c r="Z10" s="443">
        <f t="shared" si="6"/>
        <v>0</v>
      </c>
      <c r="AA10" s="23">
        <v>0</v>
      </c>
      <c r="AB10" s="23">
        <f t="shared" si="7"/>
        <v>0</v>
      </c>
    </row>
    <row r="11" spans="1:28" ht="16.5" customHeight="1">
      <c r="A11" s="1068"/>
      <c r="B11" s="21" t="s">
        <v>530</v>
      </c>
      <c r="C11" s="25" t="s">
        <v>316</v>
      </c>
      <c r="D11" s="25">
        <v>2</v>
      </c>
      <c r="E11" s="25" t="s">
        <v>343</v>
      </c>
      <c r="F11" s="61" t="s">
        <v>408</v>
      </c>
      <c r="G11" s="47">
        <v>250000</v>
      </c>
      <c r="H11" s="22">
        <v>500000</v>
      </c>
      <c r="I11" s="23">
        <v>500000</v>
      </c>
      <c r="J11" s="23">
        <v>350000</v>
      </c>
      <c r="K11" s="23">
        <v>280000</v>
      </c>
      <c r="L11" s="23">
        <v>100000</v>
      </c>
      <c r="M11" s="23">
        <v>250000</v>
      </c>
      <c r="N11" s="23">
        <v>100000</v>
      </c>
      <c r="O11" s="23">
        <v>100000</v>
      </c>
      <c r="P11" s="657">
        <v>0</v>
      </c>
      <c r="Q11" s="23">
        <v>0</v>
      </c>
      <c r="R11" s="659">
        <f>P11-Q11</f>
        <v>0</v>
      </c>
      <c r="S11" s="23">
        <v>0</v>
      </c>
      <c r="T11" s="657">
        <v>0</v>
      </c>
      <c r="U11" s="23">
        <v>0</v>
      </c>
      <c r="V11" s="443">
        <f>T11-U11</f>
        <v>0</v>
      </c>
      <c r="W11" s="627">
        <v>0</v>
      </c>
      <c r="X11" s="657">
        <v>0</v>
      </c>
      <c r="Y11" s="23">
        <v>0</v>
      </c>
      <c r="Z11" s="443">
        <f>X11-Y11</f>
        <v>0</v>
      </c>
      <c r="AA11" s="627">
        <v>0</v>
      </c>
      <c r="AB11" s="23">
        <f>P11+T11+X11</f>
        <v>0</v>
      </c>
    </row>
    <row r="12" spans="1:28" ht="16.5" customHeight="1">
      <c r="A12" s="1068"/>
      <c r="B12" s="21" t="s">
        <v>530</v>
      </c>
      <c r="C12" s="25" t="s">
        <v>316</v>
      </c>
      <c r="D12" s="25">
        <v>2</v>
      </c>
      <c r="E12" s="25" t="s">
        <v>321</v>
      </c>
      <c r="F12" s="361" t="s">
        <v>322</v>
      </c>
      <c r="G12" s="26">
        <v>220000</v>
      </c>
      <c r="H12" s="26">
        <v>200000</v>
      </c>
      <c r="I12" s="23">
        <v>240000</v>
      </c>
      <c r="J12" s="23">
        <v>50000</v>
      </c>
      <c r="K12" s="23">
        <v>20000</v>
      </c>
      <c r="L12" s="23">
        <v>20000</v>
      </c>
      <c r="M12" s="23">
        <v>50000</v>
      </c>
      <c r="N12" s="23">
        <v>200000</v>
      </c>
      <c r="O12" s="23">
        <v>1200000</v>
      </c>
      <c r="P12" s="657">
        <v>0</v>
      </c>
      <c r="Q12" s="23">
        <v>0</v>
      </c>
      <c r="R12" s="659">
        <f t="shared" si="4"/>
        <v>0</v>
      </c>
      <c r="S12" s="23">
        <v>0</v>
      </c>
      <c r="T12" s="657">
        <v>0</v>
      </c>
      <c r="U12" s="23">
        <v>0</v>
      </c>
      <c r="V12" s="443">
        <f t="shared" si="5"/>
        <v>0</v>
      </c>
      <c r="W12" s="23">
        <v>0</v>
      </c>
      <c r="X12" s="657">
        <v>0</v>
      </c>
      <c r="Y12" s="23">
        <v>0</v>
      </c>
      <c r="Z12" s="443">
        <f t="shared" si="6"/>
        <v>0</v>
      </c>
      <c r="AA12" s="23">
        <v>0</v>
      </c>
      <c r="AB12" s="627">
        <f t="shared" si="7"/>
        <v>0</v>
      </c>
    </row>
    <row r="13" spans="1:28" ht="16.5" customHeight="1">
      <c r="A13" s="1068"/>
      <c r="B13" s="21" t="s">
        <v>530</v>
      </c>
      <c r="C13" s="25" t="s">
        <v>316</v>
      </c>
      <c r="D13" s="25">
        <v>2</v>
      </c>
      <c r="E13" s="25" t="s">
        <v>323</v>
      </c>
      <c r="F13" s="361" t="s">
        <v>61</v>
      </c>
      <c r="G13" s="27">
        <v>0</v>
      </c>
      <c r="H13" s="26">
        <v>30000</v>
      </c>
      <c r="I13" s="23">
        <v>150000</v>
      </c>
      <c r="J13" s="23">
        <v>50000</v>
      </c>
      <c r="K13" s="23">
        <v>20000</v>
      </c>
      <c r="L13" s="23">
        <v>20000</v>
      </c>
      <c r="M13" s="23">
        <v>50000</v>
      </c>
      <c r="N13" s="23">
        <v>20000</v>
      </c>
      <c r="O13" s="23">
        <v>100000</v>
      </c>
      <c r="P13" s="657">
        <v>0</v>
      </c>
      <c r="Q13" s="23">
        <v>0</v>
      </c>
      <c r="R13" s="659">
        <f t="shared" si="4"/>
        <v>0</v>
      </c>
      <c r="S13" s="23">
        <v>0</v>
      </c>
      <c r="T13" s="657">
        <v>0</v>
      </c>
      <c r="U13" s="23">
        <v>0</v>
      </c>
      <c r="V13" s="443">
        <f t="shared" si="5"/>
        <v>0</v>
      </c>
      <c r="W13" s="23">
        <v>0</v>
      </c>
      <c r="X13" s="657">
        <v>0</v>
      </c>
      <c r="Y13" s="23">
        <v>0</v>
      </c>
      <c r="Z13" s="443">
        <f t="shared" si="6"/>
        <v>0</v>
      </c>
      <c r="AA13" s="23">
        <v>0</v>
      </c>
      <c r="AB13" s="23">
        <f t="shared" si="7"/>
        <v>0</v>
      </c>
    </row>
    <row r="14" spans="1:28" ht="16.5" customHeight="1">
      <c r="A14" s="1068"/>
      <c r="B14" s="21" t="s">
        <v>530</v>
      </c>
      <c r="C14" s="25" t="s">
        <v>316</v>
      </c>
      <c r="D14" s="25">
        <v>2</v>
      </c>
      <c r="E14" s="25" t="s">
        <v>324</v>
      </c>
      <c r="F14" s="361" t="s">
        <v>406</v>
      </c>
      <c r="G14" s="26">
        <v>60000</v>
      </c>
      <c r="H14" s="26">
        <v>30000</v>
      </c>
      <c r="I14" s="23">
        <v>31000</v>
      </c>
      <c r="J14" s="23">
        <v>30000</v>
      </c>
      <c r="K14" s="23">
        <v>20000</v>
      </c>
      <c r="L14" s="23">
        <v>20000</v>
      </c>
      <c r="M14" s="23">
        <v>50000</v>
      </c>
      <c r="N14" s="23">
        <v>20000</v>
      </c>
      <c r="O14" s="23">
        <v>100000</v>
      </c>
      <c r="P14" s="657">
        <v>0</v>
      </c>
      <c r="Q14" s="23">
        <v>0</v>
      </c>
      <c r="R14" s="659">
        <f t="shared" si="4"/>
        <v>0</v>
      </c>
      <c r="S14" s="23">
        <v>0</v>
      </c>
      <c r="T14" s="657">
        <v>0</v>
      </c>
      <c r="U14" s="23">
        <v>0</v>
      </c>
      <c r="V14" s="443">
        <f t="shared" si="5"/>
        <v>0</v>
      </c>
      <c r="W14" s="23">
        <v>0</v>
      </c>
      <c r="X14" s="657">
        <v>0</v>
      </c>
      <c r="Y14" s="23">
        <v>0</v>
      </c>
      <c r="Z14" s="443">
        <f t="shared" si="6"/>
        <v>0</v>
      </c>
      <c r="AA14" s="23">
        <v>0</v>
      </c>
      <c r="AB14" s="23">
        <f t="shared" si="7"/>
        <v>0</v>
      </c>
    </row>
    <row r="15" spans="1:28" ht="16.5" customHeight="1">
      <c r="A15" s="1068"/>
      <c r="B15" s="21" t="s">
        <v>530</v>
      </c>
      <c r="C15" s="25" t="s">
        <v>316</v>
      </c>
      <c r="D15" s="25">
        <v>2</v>
      </c>
      <c r="E15" s="25" t="s">
        <v>325</v>
      </c>
      <c r="F15" s="361" t="s">
        <v>326</v>
      </c>
      <c r="G15" s="27">
        <v>0</v>
      </c>
      <c r="H15" s="26">
        <v>10000</v>
      </c>
      <c r="I15" s="23">
        <v>10000</v>
      </c>
      <c r="J15" s="23">
        <v>0</v>
      </c>
      <c r="K15" s="23">
        <v>0</v>
      </c>
      <c r="L15" s="23">
        <v>0</v>
      </c>
      <c r="M15" s="23">
        <v>0</v>
      </c>
      <c r="N15" s="23">
        <v>5000</v>
      </c>
      <c r="O15" s="23">
        <v>20000</v>
      </c>
      <c r="P15" s="657">
        <v>0</v>
      </c>
      <c r="Q15" s="23">
        <v>0</v>
      </c>
      <c r="R15" s="659">
        <f t="shared" si="4"/>
        <v>0</v>
      </c>
      <c r="S15" s="23">
        <v>0</v>
      </c>
      <c r="T15" s="657">
        <v>0</v>
      </c>
      <c r="U15" s="23">
        <v>0</v>
      </c>
      <c r="V15" s="443">
        <f t="shared" si="5"/>
        <v>0</v>
      </c>
      <c r="W15" s="23">
        <v>0</v>
      </c>
      <c r="X15" s="657">
        <v>0</v>
      </c>
      <c r="Y15" s="23">
        <v>0</v>
      </c>
      <c r="Z15" s="443">
        <f t="shared" si="6"/>
        <v>0</v>
      </c>
      <c r="AA15" s="23">
        <v>0</v>
      </c>
      <c r="AB15" s="23">
        <f t="shared" si="7"/>
        <v>0</v>
      </c>
    </row>
    <row r="16" spans="1:28" ht="16.5" customHeight="1">
      <c r="A16" s="1068"/>
      <c r="B16" s="21" t="s">
        <v>530</v>
      </c>
      <c r="C16" s="25" t="s">
        <v>316</v>
      </c>
      <c r="D16" s="25">
        <v>2</v>
      </c>
      <c r="E16" s="25" t="s">
        <v>531</v>
      </c>
      <c r="F16" s="361" t="s">
        <v>532</v>
      </c>
      <c r="G16" s="27">
        <v>0</v>
      </c>
      <c r="H16" s="26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5000</v>
      </c>
      <c r="O16" s="23"/>
      <c r="P16" s="657">
        <v>0</v>
      </c>
      <c r="Q16" s="23">
        <v>0</v>
      </c>
      <c r="R16" s="659">
        <f>P16-Q16</f>
        <v>0</v>
      </c>
      <c r="S16" s="23">
        <v>0</v>
      </c>
      <c r="T16" s="657">
        <v>0</v>
      </c>
      <c r="U16" s="23">
        <v>0</v>
      </c>
      <c r="V16" s="443">
        <f>T16-U16</f>
        <v>0</v>
      </c>
      <c r="W16" s="23">
        <v>0</v>
      </c>
      <c r="X16" s="657">
        <v>0</v>
      </c>
      <c r="Y16" s="23">
        <v>0</v>
      </c>
      <c r="Z16" s="443">
        <f>X16-Y16</f>
        <v>0</v>
      </c>
      <c r="AA16" s="23">
        <v>0</v>
      </c>
      <c r="AB16" s="23">
        <f>P16+T16+X16</f>
        <v>0</v>
      </c>
    </row>
    <row r="17" spans="1:28" ht="16.5" customHeight="1">
      <c r="A17" s="1068"/>
      <c r="B17" s="21" t="s">
        <v>530</v>
      </c>
      <c r="C17" s="25" t="s">
        <v>316</v>
      </c>
      <c r="D17" s="25">
        <v>2</v>
      </c>
      <c r="E17" s="25" t="s">
        <v>330</v>
      </c>
      <c r="F17" s="361" t="s">
        <v>331</v>
      </c>
      <c r="G17" s="27">
        <v>0</v>
      </c>
      <c r="H17" s="26">
        <v>10000</v>
      </c>
      <c r="I17" s="23">
        <v>11000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/>
      <c r="P17" s="657">
        <v>0</v>
      </c>
      <c r="Q17" s="23">
        <v>0</v>
      </c>
      <c r="R17" s="659">
        <f t="shared" si="4"/>
        <v>0</v>
      </c>
      <c r="S17" s="23">
        <v>0</v>
      </c>
      <c r="T17" s="657">
        <v>0</v>
      </c>
      <c r="U17" s="23">
        <v>0</v>
      </c>
      <c r="V17" s="443">
        <f t="shared" si="5"/>
        <v>0</v>
      </c>
      <c r="W17" s="23">
        <v>0</v>
      </c>
      <c r="X17" s="657">
        <v>0</v>
      </c>
      <c r="Y17" s="23">
        <v>0</v>
      </c>
      <c r="Z17" s="443">
        <f t="shared" si="6"/>
        <v>0</v>
      </c>
      <c r="AA17" s="23">
        <v>0</v>
      </c>
      <c r="AB17" s="23">
        <f t="shared" si="7"/>
        <v>0</v>
      </c>
    </row>
    <row r="18" spans="1:28" ht="16.5" customHeight="1" thickBot="1">
      <c r="A18" s="1068"/>
      <c r="B18" s="21" t="s">
        <v>530</v>
      </c>
      <c r="C18" s="25" t="s">
        <v>316</v>
      </c>
      <c r="D18" s="25">
        <v>2</v>
      </c>
      <c r="E18" s="25" t="s">
        <v>380</v>
      </c>
      <c r="F18" s="361" t="s">
        <v>533</v>
      </c>
      <c r="G18" s="27">
        <v>0</v>
      </c>
      <c r="H18" s="26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5000</v>
      </c>
      <c r="O18" s="23"/>
      <c r="P18" s="657">
        <v>0</v>
      </c>
      <c r="Q18" s="23">
        <v>0</v>
      </c>
      <c r="R18" s="660">
        <f>P18-Q18</f>
        <v>0</v>
      </c>
      <c r="S18" s="627">
        <v>0</v>
      </c>
      <c r="T18" s="657">
        <v>0</v>
      </c>
      <c r="U18" s="23">
        <v>0</v>
      </c>
      <c r="V18" s="447">
        <f>T18-U18</f>
        <v>0</v>
      </c>
      <c r="W18" s="627">
        <v>0</v>
      </c>
      <c r="X18" s="657">
        <v>0</v>
      </c>
      <c r="Y18" s="23">
        <v>0</v>
      </c>
      <c r="Z18" s="447">
        <f>X18-Y18</f>
        <v>0</v>
      </c>
      <c r="AA18" s="627">
        <v>0</v>
      </c>
      <c r="AB18" s="627">
        <f>P18+T18+X18</f>
        <v>0</v>
      </c>
    </row>
    <row r="19" spans="1:28" ht="16.5" customHeight="1" thickBot="1">
      <c r="A19" s="1068"/>
      <c r="B19" s="28" t="s">
        <v>315</v>
      </c>
      <c r="C19" s="28" t="s">
        <v>316</v>
      </c>
      <c r="D19" s="28">
        <v>2</v>
      </c>
      <c r="E19" s="29" t="s">
        <v>376</v>
      </c>
      <c r="F19" s="30" t="s">
        <v>377</v>
      </c>
      <c r="G19" s="15">
        <f aca="true" t="shared" si="8" ref="G19:AB19">SUM(G20:G24)</f>
        <v>120000</v>
      </c>
      <c r="H19" s="15">
        <f t="shared" si="8"/>
        <v>123000</v>
      </c>
      <c r="I19" s="15">
        <f t="shared" si="8"/>
        <v>189000</v>
      </c>
      <c r="J19" s="15">
        <f t="shared" si="8"/>
        <v>110000</v>
      </c>
      <c r="K19" s="15">
        <f t="shared" si="8"/>
        <v>100000</v>
      </c>
      <c r="L19" s="15">
        <f t="shared" si="8"/>
        <v>20000</v>
      </c>
      <c r="M19" s="15">
        <f t="shared" si="8"/>
        <v>20000</v>
      </c>
      <c r="N19" s="15">
        <f t="shared" si="8"/>
        <v>13000</v>
      </c>
      <c r="O19" s="15">
        <f t="shared" si="8"/>
        <v>150000</v>
      </c>
      <c r="P19" s="518">
        <f t="shared" si="8"/>
        <v>0</v>
      </c>
      <c r="Q19" s="15">
        <f t="shared" si="8"/>
        <v>0</v>
      </c>
      <c r="R19" s="661">
        <f t="shared" si="8"/>
        <v>0</v>
      </c>
      <c r="S19" s="15">
        <f>SUM(S20:S24)</f>
        <v>0</v>
      </c>
      <c r="T19" s="316">
        <f>SUM(T20:T24)</f>
        <v>0</v>
      </c>
      <c r="U19" s="662">
        <f t="shared" si="8"/>
        <v>0</v>
      </c>
      <c r="V19" s="441">
        <f t="shared" si="8"/>
        <v>0</v>
      </c>
      <c r="W19" s="15">
        <f t="shared" si="8"/>
        <v>0</v>
      </c>
      <c r="X19" s="316">
        <f t="shared" si="8"/>
        <v>0</v>
      </c>
      <c r="Y19" s="317">
        <f t="shared" si="8"/>
        <v>0</v>
      </c>
      <c r="Z19" s="441">
        <f t="shared" si="8"/>
        <v>0</v>
      </c>
      <c r="AA19" s="15">
        <f t="shared" si="8"/>
        <v>0</v>
      </c>
      <c r="AB19" s="15">
        <f t="shared" si="8"/>
        <v>0</v>
      </c>
    </row>
    <row r="20" spans="1:28" ht="16.5" customHeight="1">
      <c r="A20" s="1068"/>
      <c r="B20" s="17" t="s">
        <v>530</v>
      </c>
      <c r="C20" s="21" t="s">
        <v>316</v>
      </c>
      <c r="D20" s="21">
        <v>2</v>
      </c>
      <c r="E20" s="21" t="s">
        <v>332</v>
      </c>
      <c r="F20" s="360" t="s">
        <v>333</v>
      </c>
      <c r="G20" s="27">
        <v>0</v>
      </c>
      <c r="H20" s="26">
        <v>20000</v>
      </c>
      <c r="I20" s="23">
        <v>21000</v>
      </c>
      <c r="J20" s="23">
        <v>20000</v>
      </c>
      <c r="K20" s="23">
        <v>20000</v>
      </c>
      <c r="L20" s="23">
        <v>10000</v>
      </c>
      <c r="M20" s="23">
        <v>10000</v>
      </c>
      <c r="N20" s="23">
        <v>2000</v>
      </c>
      <c r="O20" s="23">
        <v>50000</v>
      </c>
      <c r="P20" s="657">
        <v>0</v>
      </c>
      <c r="Q20" s="23">
        <v>0</v>
      </c>
      <c r="R20" s="659">
        <f>P20-Q20</f>
        <v>0</v>
      </c>
      <c r="S20" s="23">
        <v>0</v>
      </c>
      <c r="T20" s="657">
        <v>0</v>
      </c>
      <c r="U20" s="23">
        <v>0</v>
      </c>
      <c r="V20" s="442">
        <f>T20-U20</f>
        <v>0</v>
      </c>
      <c r="W20" s="23">
        <v>0</v>
      </c>
      <c r="X20" s="657">
        <v>0</v>
      </c>
      <c r="Y20" s="23">
        <v>0</v>
      </c>
      <c r="Z20" s="442">
        <f>X20-Y20</f>
        <v>0</v>
      </c>
      <c r="AA20" s="23">
        <v>0</v>
      </c>
      <c r="AB20" s="19">
        <f>P20+T20+X20</f>
        <v>0</v>
      </c>
    </row>
    <row r="21" spans="1:28" ht="16.5" customHeight="1">
      <c r="A21" s="1068"/>
      <c r="B21" s="21" t="s">
        <v>530</v>
      </c>
      <c r="C21" s="25" t="s">
        <v>316</v>
      </c>
      <c r="D21" s="25">
        <v>2</v>
      </c>
      <c r="E21" s="25" t="s">
        <v>334</v>
      </c>
      <c r="F21" s="361" t="s">
        <v>335</v>
      </c>
      <c r="G21" s="26">
        <v>100000</v>
      </c>
      <c r="H21" s="26">
        <v>59000</v>
      </c>
      <c r="I21" s="23">
        <v>105000</v>
      </c>
      <c r="J21" s="23">
        <v>30000</v>
      </c>
      <c r="K21" s="23">
        <v>20000</v>
      </c>
      <c r="L21" s="23">
        <v>10000</v>
      </c>
      <c r="M21" s="23">
        <v>10000</v>
      </c>
      <c r="N21" s="23">
        <v>5000</v>
      </c>
      <c r="O21" s="23">
        <v>100000</v>
      </c>
      <c r="P21" s="657">
        <v>0</v>
      </c>
      <c r="Q21" s="23">
        <v>0</v>
      </c>
      <c r="R21" s="659">
        <f>P21-Q21</f>
        <v>0</v>
      </c>
      <c r="S21" s="23">
        <v>0</v>
      </c>
      <c r="T21" s="657">
        <v>0</v>
      </c>
      <c r="U21" s="23">
        <v>0</v>
      </c>
      <c r="V21" s="443">
        <f>T21-U21</f>
        <v>0</v>
      </c>
      <c r="W21" s="23">
        <v>0</v>
      </c>
      <c r="X21" s="657">
        <v>0</v>
      </c>
      <c r="Y21" s="23">
        <v>0</v>
      </c>
      <c r="Z21" s="443">
        <f>X21-Y21</f>
        <v>0</v>
      </c>
      <c r="AA21" s="23">
        <v>0</v>
      </c>
      <c r="AB21" s="23">
        <f>P21+T21+X21</f>
        <v>0</v>
      </c>
    </row>
    <row r="22" spans="1:28" ht="16.5" customHeight="1">
      <c r="A22" s="1068"/>
      <c r="B22" s="21" t="s">
        <v>530</v>
      </c>
      <c r="C22" s="25" t="s">
        <v>316</v>
      </c>
      <c r="D22" s="25">
        <v>2</v>
      </c>
      <c r="E22" s="25" t="s">
        <v>336</v>
      </c>
      <c r="F22" s="361" t="s">
        <v>337</v>
      </c>
      <c r="G22" s="26">
        <v>20000</v>
      </c>
      <c r="H22" s="26">
        <v>15000</v>
      </c>
      <c r="I22" s="23">
        <v>16000</v>
      </c>
      <c r="J22" s="23">
        <v>20000</v>
      </c>
      <c r="K22" s="23">
        <v>20000</v>
      </c>
      <c r="L22" s="23">
        <v>0</v>
      </c>
      <c r="M22" s="23">
        <v>0</v>
      </c>
      <c r="N22" s="23">
        <v>2000</v>
      </c>
      <c r="O22" s="23"/>
      <c r="P22" s="657">
        <v>0</v>
      </c>
      <c r="Q22" s="23">
        <v>0</v>
      </c>
      <c r="R22" s="659">
        <f>P22-Q22</f>
        <v>0</v>
      </c>
      <c r="S22" s="23">
        <v>0</v>
      </c>
      <c r="T22" s="657">
        <v>0</v>
      </c>
      <c r="U22" s="23">
        <v>0</v>
      </c>
      <c r="V22" s="443">
        <f>T22-U22</f>
        <v>0</v>
      </c>
      <c r="W22" s="23">
        <v>0</v>
      </c>
      <c r="X22" s="657">
        <v>0</v>
      </c>
      <c r="Y22" s="23">
        <v>0</v>
      </c>
      <c r="Z22" s="443">
        <f>X22-Y22</f>
        <v>0</v>
      </c>
      <c r="AA22" s="23">
        <v>0</v>
      </c>
      <c r="AB22" s="23">
        <f>P22+T22+X22</f>
        <v>0</v>
      </c>
    </row>
    <row r="23" spans="1:28" ht="16.5" customHeight="1">
      <c r="A23" s="1068"/>
      <c r="B23" s="21" t="s">
        <v>530</v>
      </c>
      <c r="C23" s="31" t="s">
        <v>316</v>
      </c>
      <c r="D23" s="31">
        <v>2</v>
      </c>
      <c r="E23" s="31" t="s">
        <v>338</v>
      </c>
      <c r="F23" s="362" t="s">
        <v>339</v>
      </c>
      <c r="G23" s="32">
        <v>0</v>
      </c>
      <c r="H23" s="33">
        <v>14000</v>
      </c>
      <c r="I23" s="23">
        <v>31000</v>
      </c>
      <c r="J23" s="23">
        <v>20000</v>
      </c>
      <c r="K23" s="23">
        <v>20000</v>
      </c>
      <c r="L23" s="23">
        <v>0</v>
      </c>
      <c r="M23" s="23">
        <v>0</v>
      </c>
      <c r="N23" s="23">
        <v>2000</v>
      </c>
      <c r="O23" s="23"/>
      <c r="P23" s="657">
        <v>0</v>
      </c>
      <c r="Q23" s="23">
        <v>0</v>
      </c>
      <c r="R23" s="659">
        <f>P23-Q23</f>
        <v>0</v>
      </c>
      <c r="S23" s="23">
        <v>0</v>
      </c>
      <c r="T23" s="657">
        <v>0</v>
      </c>
      <c r="U23" s="23">
        <v>0</v>
      </c>
      <c r="V23" s="443">
        <f>T23-U23</f>
        <v>0</v>
      </c>
      <c r="W23" s="23">
        <v>0</v>
      </c>
      <c r="X23" s="657">
        <v>0</v>
      </c>
      <c r="Y23" s="23">
        <v>0</v>
      </c>
      <c r="Z23" s="443">
        <f>X23-Y23</f>
        <v>0</v>
      </c>
      <c r="AA23" s="23">
        <v>0</v>
      </c>
      <c r="AB23" s="23">
        <f>P23+T23+X23</f>
        <v>0</v>
      </c>
    </row>
    <row r="24" spans="1:28" ht="16.5" customHeight="1" thickBot="1">
      <c r="A24" s="1068"/>
      <c r="B24" s="21" t="s">
        <v>530</v>
      </c>
      <c r="C24" s="31" t="s">
        <v>316</v>
      </c>
      <c r="D24" s="31">
        <v>2</v>
      </c>
      <c r="E24" s="31" t="s">
        <v>340</v>
      </c>
      <c r="F24" s="362" t="s">
        <v>341</v>
      </c>
      <c r="G24" s="32">
        <v>0</v>
      </c>
      <c r="H24" s="33">
        <v>15000</v>
      </c>
      <c r="I24" s="23">
        <v>16000</v>
      </c>
      <c r="J24" s="23">
        <v>20000</v>
      </c>
      <c r="K24" s="23">
        <v>20000</v>
      </c>
      <c r="L24" s="23">
        <v>0</v>
      </c>
      <c r="M24" s="23">
        <v>0</v>
      </c>
      <c r="N24" s="23">
        <v>2000</v>
      </c>
      <c r="O24" s="23"/>
      <c r="P24" s="657">
        <v>0</v>
      </c>
      <c r="Q24" s="23">
        <v>0</v>
      </c>
      <c r="R24" s="659">
        <f>P24-Q24</f>
        <v>0</v>
      </c>
      <c r="S24" s="23">
        <v>0</v>
      </c>
      <c r="T24" s="657">
        <v>0</v>
      </c>
      <c r="U24" s="23">
        <v>0</v>
      </c>
      <c r="V24" s="444">
        <f>T24-U24</f>
        <v>0</v>
      </c>
      <c r="W24" s="23">
        <v>0</v>
      </c>
      <c r="X24" s="657">
        <v>0</v>
      </c>
      <c r="Y24" s="23">
        <v>0</v>
      </c>
      <c r="Z24" s="444">
        <f>X24-Y24</f>
        <v>0</v>
      </c>
      <c r="AA24" s="23">
        <v>0</v>
      </c>
      <c r="AB24" s="23">
        <f>P24+T24+X24</f>
        <v>0</v>
      </c>
    </row>
    <row r="25" spans="1:28" ht="16.5" customHeight="1" thickBot="1">
      <c r="A25" s="1068"/>
      <c r="B25" s="28" t="s">
        <v>315</v>
      </c>
      <c r="C25" s="28" t="s">
        <v>316</v>
      </c>
      <c r="D25" s="28">
        <v>2</v>
      </c>
      <c r="E25" s="29" t="s">
        <v>2</v>
      </c>
      <c r="F25" s="30" t="s">
        <v>3</v>
      </c>
      <c r="G25" s="15">
        <f aca="true" t="shared" si="9" ref="G25:AB25">SUM(G26:G27)</f>
        <v>150000</v>
      </c>
      <c r="H25" s="15">
        <f t="shared" si="9"/>
        <v>150000</v>
      </c>
      <c r="I25" s="15">
        <f t="shared" si="9"/>
        <v>100000</v>
      </c>
      <c r="J25" s="15">
        <f t="shared" si="9"/>
        <v>150000</v>
      </c>
      <c r="K25" s="15">
        <f t="shared" si="9"/>
        <v>70000</v>
      </c>
      <c r="L25" s="15">
        <f t="shared" si="9"/>
        <v>40000</v>
      </c>
      <c r="M25" s="15">
        <f>SUM(M26:M27)</f>
        <v>140000</v>
      </c>
      <c r="N25" s="15">
        <f>SUM(N26:N27)</f>
        <v>100000</v>
      </c>
      <c r="O25" s="15">
        <f>SUM(O26:O27)</f>
        <v>100000</v>
      </c>
      <c r="P25" s="518">
        <f t="shared" si="9"/>
        <v>0</v>
      </c>
      <c r="Q25" s="15">
        <f t="shared" si="9"/>
        <v>0</v>
      </c>
      <c r="R25" s="661">
        <f t="shared" si="9"/>
        <v>0</v>
      </c>
      <c r="S25" s="15">
        <f t="shared" si="9"/>
        <v>0</v>
      </c>
      <c r="T25" s="316">
        <f t="shared" si="9"/>
        <v>0</v>
      </c>
      <c r="U25" s="317">
        <f t="shared" si="9"/>
        <v>0</v>
      </c>
      <c r="V25" s="441">
        <f t="shared" si="9"/>
        <v>0</v>
      </c>
      <c r="W25" s="15">
        <f t="shared" si="9"/>
        <v>0</v>
      </c>
      <c r="X25" s="316">
        <f t="shared" si="9"/>
        <v>0</v>
      </c>
      <c r="Y25" s="317">
        <f t="shared" si="9"/>
        <v>0</v>
      </c>
      <c r="Z25" s="441">
        <f t="shared" si="9"/>
        <v>0</v>
      </c>
      <c r="AA25" s="15">
        <f t="shared" si="9"/>
        <v>0</v>
      </c>
      <c r="AB25" s="15">
        <f t="shared" si="9"/>
        <v>0</v>
      </c>
    </row>
    <row r="26" spans="1:28" ht="16.5" customHeight="1">
      <c r="A26" s="1068"/>
      <c r="B26" s="17" t="s">
        <v>530</v>
      </c>
      <c r="C26" s="17" t="s">
        <v>316</v>
      </c>
      <c r="D26" s="17">
        <v>2</v>
      </c>
      <c r="E26" s="17" t="s">
        <v>344</v>
      </c>
      <c r="F26" s="46" t="s">
        <v>260</v>
      </c>
      <c r="G26" s="298">
        <v>150000</v>
      </c>
      <c r="H26" s="113">
        <v>150000</v>
      </c>
      <c r="I26" s="19">
        <v>100000</v>
      </c>
      <c r="J26" s="19">
        <v>100000</v>
      </c>
      <c r="K26" s="19">
        <v>40000</v>
      </c>
      <c r="L26" s="19">
        <v>20000</v>
      </c>
      <c r="M26" s="19">
        <v>110000</v>
      </c>
      <c r="N26" s="19">
        <v>80000</v>
      </c>
      <c r="O26" s="19">
        <v>50000</v>
      </c>
      <c r="P26" s="657">
        <v>0</v>
      </c>
      <c r="Q26" s="23">
        <v>0</v>
      </c>
      <c r="R26" s="656">
        <f>P26-Q26</f>
        <v>0</v>
      </c>
      <c r="S26" s="23">
        <v>0</v>
      </c>
      <c r="T26" s="657">
        <v>0</v>
      </c>
      <c r="U26" s="23">
        <v>0</v>
      </c>
      <c r="V26" s="442">
        <f>T26-U26</f>
        <v>0</v>
      </c>
      <c r="W26" s="19">
        <v>0</v>
      </c>
      <c r="X26" s="657">
        <v>0</v>
      </c>
      <c r="Y26" s="23">
        <v>0</v>
      </c>
      <c r="Z26" s="442">
        <f>X26-Y26</f>
        <v>0</v>
      </c>
      <c r="AA26" s="19">
        <v>0</v>
      </c>
      <c r="AB26" s="19">
        <f>P26+T26+X26</f>
        <v>0</v>
      </c>
    </row>
    <row r="27" spans="1:28" ht="16.5" customHeight="1" thickBot="1">
      <c r="A27" s="1068"/>
      <c r="B27" s="21" t="s">
        <v>530</v>
      </c>
      <c r="C27" s="35" t="s">
        <v>316</v>
      </c>
      <c r="D27" s="35">
        <v>2</v>
      </c>
      <c r="E27" s="35" t="s">
        <v>261</v>
      </c>
      <c r="F27" s="48" t="s">
        <v>262</v>
      </c>
      <c r="G27" s="296">
        <v>0</v>
      </c>
      <c r="H27" s="109">
        <v>0</v>
      </c>
      <c r="I27" s="297">
        <v>0</v>
      </c>
      <c r="J27" s="297">
        <v>50000</v>
      </c>
      <c r="K27" s="297">
        <v>30000</v>
      </c>
      <c r="L27" s="297">
        <v>20000</v>
      </c>
      <c r="M27" s="297">
        <v>30000</v>
      </c>
      <c r="N27" s="297">
        <v>20000</v>
      </c>
      <c r="O27" s="297">
        <v>50000</v>
      </c>
      <c r="P27" s="657">
        <v>0</v>
      </c>
      <c r="Q27" s="23">
        <v>0</v>
      </c>
      <c r="R27" s="663">
        <f>P27-Q27</f>
        <v>0</v>
      </c>
      <c r="S27" s="23">
        <v>0</v>
      </c>
      <c r="T27" s="657">
        <v>0</v>
      </c>
      <c r="U27" s="23">
        <v>0</v>
      </c>
      <c r="V27" s="447">
        <f>T27-U27</f>
        <v>0</v>
      </c>
      <c r="W27" s="37">
        <v>0</v>
      </c>
      <c r="X27" s="657">
        <v>0</v>
      </c>
      <c r="Y27" s="23">
        <v>0</v>
      </c>
      <c r="Z27" s="447">
        <f>X27-Y27</f>
        <v>0</v>
      </c>
      <c r="AA27" s="37">
        <v>0</v>
      </c>
      <c r="AB27" s="23">
        <f>P27+T27+X27</f>
        <v>0</v>
      </c>
    </row>
    <row r="28" spans="1:28" ht="16.5" customHeight="1" thickBot="1">
      <c r="A28" s="1068"/>
      <c r="B28" s="28" t="s">
        <v>315</v>
      </c>
      <c r="C28" s="28" t="s">
        <v>316</v>
      </c>
      <c r="D28" s="28">
        <v>2</v>
      </c>
      <c r="E28" s="29" t="s">
        <v>0</v>
      </c>
      <c r="F28" s="34" t="s">
        <v>1</v>
      </c>
      <c r="G28" s="15">
        <f aca="true" t="shared" si="10" ref="G28:AB28">SUM(G29)</f>
        <v>20000</v>
      </c>
      <c r="H28" s="15">
        <f t="shared" si="10"/>
        <v>30000</v>
      </c>
      <c r="I28" s="15">
        <f t="shared" si="10"/>
        <v>15000</v>
      </c>
      <c r="J28" s="15">
        <f t="shared" si="10"/>
        <v>20000</v>
      </c>
      <c r="K28" s="15">
        <f t="shared" si="10"/>
        <v>20000</v>
      </c>
      <c r="L28" s="15">
        <f t="shared" si="10"/>
        <v>10000</v>
      </c>
      <c r="M28" s="15">
        <f t="shared" si="10"/>
        <v>20000</v>
      </c>
      <c r="N28" s="15">
        <f t="shared" si="10"/>
        <v>17000</v>
      </c>
      <c r="O28" s="15">
        <f t="shared" si="10"/>
        <v>20000</v>
      </c>
      <c r="P28" s="518">
        <f t="shared" si="10"/>
        <v>0</v>
      </c>
      <c r="Q28" s="15">
        <f t="shared" si="10"/>
        <v>0</v>
      </c>
      <c r="R28" s="661">
        <f t="shared" si="10"/>
        <v>0</v>
      </c>
      <c r="S28" s="15">
        <f t="shared" si="10"/>
        <v>0</v>
      </c>
      <c r="T28" s="316">
        <f t="shared" si="10"/>
        <v>0</v>
      </c>
      <c r="U28" s="317">
        <f t="shared" si="10"/>
        <v>0</v>
      </c>
      <c r="V28" s="441">
        <f t="shared" si="10"/>
        <v>0</v>
      </c>
      <c r="W28" s="15">
        <f t="shared" si="10"/>
        <v>0</v>
      </c>
      <c r="X28" s="316">
        <f t="shared" si="10"/>
        <v>0</v>
      </c>
      <c r="Y28" s="317">
        <f t="shared" si="10"/>
        <v>0</v>
      </c>
      <c r="Z28" s="441">
        <f t="shared" si="10"/>
        <v>0</v>
      </c>
      <c r="AA28" s="15">
        <f t="shared" si="10"/>
        <v>0</v>
      </c>
      <c r="AB28" s="15">
        <f t="shared" si="10"/>
        <v>0</v>
      </c>
    </row>
    <row r="29" spans="1:28" ht="16.5" customHeight="1" thickBot="1">
      <c r="A29" s="1068"/>
      <c r="B29" s="17" t="s">
        <v>530</v>
      </c>
      <c r="C29" s="35" t="s">
        <v>316</v>
      </c>
      <c r="D29" s="35">
        <v>2</v>
      </c>
      <c r="E29" s="35" t="s">
        <v>342</v>
      </c>
      <c r="F29" s="363" t="s">
        <v>407</v>
      </c>
      <c r="G29" s="36">
        <v>20000</v>
      </c>
      <c r="H29" s="36">
        <v>30000</v>
      </c>
      <c r="I29" s="37">
        <v>15000</v>
      </c>
      <c r="J29" s="37">
        <v>20000</v>
      </c>
      <c r="K29" s="37">
        <v>20000</v>
      </c>
      <c r="L29" s="37">
        <v>10000</v>
      </c>
      <c r="M29" s="37">
        <v>20000</v>
      </c>
      <c r="N29" s="37">
        <v>17000</v>
      </c>
      <c r="O29" s="37">
        <v>20000</v>
      </c>
      <c r="P29" s="657">
        <v>0</v>
      </c>
      <c r="Q29" s="23">
        <v>0</v>
      </c>
      <c r="R29" s="664">
        <f>P29-Q29</f>
        <v>0</v>
      </c>
      <c r="S29" s="23">
        <v>0</v>
      </c>
      <c r="T29" s="657">
        <v>0</v>
      </c>
      <c r="U29" s="23">
        <v>0</v>
      </c>
      <c r="V29" s="445">
        <f>T29-U29</f>
        <v>0</v>
      </c>
      <c r="W29" s="19">
        <v>0</v>
      </c>
      <c r="X29" s="657">
        <v>0</v>
      </c>
      <c r="Y29" s="23">
        <v>0</v>
      </c>
      <c r="Z29" s="445">
        <f>X29-Y29</f>
        <v>0</v>
      </c>
      <c r="AA29" s="19">
        <v>0</v>
      </c>
      <c r="AB29" s="19">
        <f>P29+T29+X29</f>
        <v>0</v>
      </c>
    </row>
    <row r="30" spans="1:28" ht="16.5" customHeight="1" thickBot="1">
      <c r="A30" s="1068"/>
      <c r="B30" s="28" t="s">
        <v>315</v>
      </c>
      <c r="C30" s="28" t="s">
        <v>316</v>
      </c>
      <c r="D30" s="28">
        <v>2</v>
      </c>
      <c r="E30" s="29" t="s">
        <v>48</v>
      </c>
      <c r="F30" s="34" t="s">
        <v>49</v>
      </c>
      <c r="G30" s="15">
        <f aca="true" t="shared" si="11" ref="G30:AB30">SUM(G31)</f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20000</v>
      </c>
      <c r="L30" s="15">
        <f t="shared" si="11"/>
        <v>10000</v>
      </c>
      <c r="M30" s="15">
        <f t="shared" si="11"/>
        <v>20000</v>
      </c>
      <c r="N30" s="15">
        <f t="shared" si="11"/>
        <v>20000</v>
      </c>
      <c r="O30" s="15">
        <f t="shared" si="11"/>
        <v>10000</v>
      </c>
      <c r="P30" s="518">
        <f t="shared" si="11"/>
        <v>0</v>
      </c>
      <c r="Q30" s="15">
        <f t="shared" si="11"/>
        <v>0</v>
      </c>
      <c r="R30" s="661">
        <f t="shared" si="11"/>
        <v>0</v>
      </c>
      <c r="S30" s="15">
        <f t="shared" si="11"/>
        <v>0</v>
      </c>
      <c r="T30" s="316">
        <f t="shared" si="11"/>
        <v>0</v>
      </c>
      <c r="U30" s="317">
        <f t="shared" si="11"/>
        <v>0</v>
      </c>
      <c r="V30" s="441">
        <f t="shared" si="11"/>
        <v>0</v>
      </c>
      <c r="W30" s="15">
        <f t="shared" si="11"/>
        <v>0</v>
      </c>
      <c r="X30" s="316">
        <f t="shared" si="11"/>
        <v>0</v>
      </c>
      <c r="Y30" s="317">
        <f t="shared" si="11"/>
        <v>0</v>
      </c>
      <c r="Z30" s="441">
        <f t="shared" si="11"/>
        <v>0</v>
      </c>
      <c r="AA30" s="15">
        <f t="shared" si="11"/>
        <v>0</v>
      </c>
      <c r="AB30" s="15">
        <f t="shared" si="11"/>
        <v>0</v>
      </c>
    </row>
    <row r="31" spans="1:28" ht="16.5" customHeight="1" thickBot="1">
      <c r="A31" s="1069"/>
      <c r="B31" s="17" t="s">
        <v>530</v>
      </c>
      <c r="C31" s="35" t="s">
        <v>316</v>
      </c>
      <c r="D31" s="35">
        <v>2</v>
      </c>
      <c r="E31" s="35" t="s">
        <v>356</v>
      </c>
      <c r="F31" s="363" t="s">
        <v>357</v>
      </c>
      <c r="G31" s="36">
        <v>0</v>
      </c>
      <c r="H31" s="36">
        <v>0</v>
      </c>
      <c r="I31" s="37">
        <v>0</v>
      </c>
      <c r="J31" s="37">
        <v>0</v>
      </c>
      <c r="K31" s="37">
        <v>20000</v>
      </c>
      <c r="L31" s="37">
        <v>10000</v>
      </c>
      <c r="M31" s="37">
        <v>20000</v>
      </c>
      <c r="N31" s="37">
        <v>20000</v>
      </c>
      <c r="O31" s="37">
        <v>10000</v>
      </c>
      <c r="P31" s="657">
        <v>0</v>
      </c>
      <c r="Q31" s="23">
        <v>0</v>
      </c>
      <c r="R31" s="664">
        <f>P31-Q31</f>
        <v>0</v>
      </c>
      <c r="S31" s="39">
        <v>0</v>
      </c>
      <c r="T31" s="657">
        <v>0</v>
      </c>
      <c r="U31" s="23">
        <v>0</v>
      </c>
      <c r="V31" s="445">
        <f>T31-U31</f>
        <v>0</v>
      </c>
      <c r="W31" s="39">
        <v>0</v>
      </c>
      <c r="X31" s="657">
        <v>0</v>
      </c>
      <c r="Y31" s="23">
        <v>0</v>
      </c>
      <c r="Z31" s="445">
        <f>X31-Y31</f>
        <v>0</v>
      </c>
      <c r="AA31" s="39">
        <v>0</v>
      </c>
      <c r="AB31" s="39">
        <f>P31+T31+X31</f>
        <v>0</v>
      </c>
    </row>
    <row r="32" spans="1:28" ht="15" customHeight="1" thickBot="1">
      <c r="A32" s="49"/>
      <c r="B32" s="50"/>
      <c r="C32" s="51"/>
      <c r="D32" s="51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96"/>
      <c r="X32" s="52"/>
      <c r="Y32" s="52"/>
      <c r="Z32" s="52"/>
      <c r="AA32" s="52"/>
      <c r="AB32" s="53"/>
    </row>
    <row r="33" spans="1:28" ht="21" customHeight="1" thickBot="1">
      <c r="A33" s="49"/>
      <c r="B33" s="1041"/>
      <c r="C33" s="1006"/>
      <c r="D33" s="1006"/>
      <c r="E33" s="1006"/>
      <c r="F33" s="1007"/>
      <c r="G33" s="12">
        <f>G34</f>
        <v>0</v>
      </c>
      <c r="H33" s="12">
        <f aca="true" t="shared" si="12" ref="H33:AB33">H34</f>
        <v>0</v>
      </c>
      <c r="I33" s="12">
        <f t="shared" si="12"/>
        <v>0</v>
      </c>
      <c r="J33" s="12">
        <f t="shared" si="12"/>
        <v>0</v>
      </c>
      <c r="K33" s="12">
        <f t="shared" si="12"/>
        <v>0</v>
      </c>
      <c r="L33" s="12">
        <f t="shared" si="12"/>
        <v>0</v>
      </c>
      <c r="M33" s="12">
        <f t="shared" si="12"/>
        <v>400000</v>
      </c>
      <c r="N33" s="12">
        <f t="shared" si="12"/>
        <v>400000</v>
      </c>
      <c r="O33" s="12">
        <f t="shared" si="12"/>
        <v>450000</v>
      </c>
      <c r="P33" s="12">
        <f t="shared" si="12"/>
        <v>0</v>
      </c>
      <c r="Q33" s="12">
        <f t="shared" si="12"/>
        <v>0</v>
      </c>
      <c r="R33" s="12">
        <f t="shared" si="12"/>
        <v>0</v>
      </c>
      <c r="S33" s="12">
        <f t="shared" si="12"/>
        <v>0</v>
      </c>
      <c r="T33" s="12">
        <f t="shared" si="12"/>
        <v>0</v>
      </c>
      <c r="U33" s="12">
        <f t="shared" si="12"/>
        <v>0</v>
      </c>
      <c r="V33" s="12">
        <f t="shared" si="12"/>
        <v>0</v>
      </c>
      <c r="W33" s="12">
        <f t="shared" si="12"/>
        <v>0</v>
      </c>
      <c r="X33" s="12">
        <f t="shared" si="12"/>
        <v>0</v>
      </c>
      <c r="Y33" s="12">
        <f t="shared" si="12"/>
        <v>0</v>
      </c>
      <c r="Z33" s="12">
        <f t="shared" si="12"/>
        <v>0</v>
      </c>
      <c r="AA33" s="12">
        <f t="shared" si="12"/>
        <v>0</v>
      </c>
      <c r="AB33" s="12">
        <f t="shared" si="12"/>
        <v>0</v>
      </c>
    </row>
    <row r="34" spans="1:28" ht="16.5" customHeight="1" thickBot="1">
      <c r="A34" s="1039" t="s">
        <v>534</v>
      </c>
      <c r="B34" s="28" t="s">
        <v>530</v>
      </c>
      <c r="C34" s="28" t="s">
        <v>379</v>
      </c>
      <c r="D34" s="28">
        <v>2</v>
      </c>
      <c r="E34" s="29" t="s">
        <v>374</v>
      </c>
      <c r="F34" s="30" t="s">
        <v>375</v>
      </c>
      <c r="G34" s="15">
        <f>SUM(G35:G42)</f>
        <v>0</v>
      </c>
      <c r="H34" s="15">
        <f aca="true" t="shared" si="13" ref="H34:AB34">SUM(H35:H42)</f>
        <v>0</v>
      </c>
      <c r="I34" s="15">
        <f t="shared" si="13"/>
        <v>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400000</v>
      </c>
      <c r="N34" s="15">
        <f t="shared" si="13"/>
        <v>400000</v>
      </c>
      <c r="O34" s="15">
        <f>SUM(O35:O42)</f>
        <v>450000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3"/>
        <v>0</v>
      </c>
      <c r="T34" s="15">
        <f t="shared" si="13"/>
        <v>0</v>
      </c>
      <c r="U34" s="15">
        <f t="shared" si="13"/>
        <v>0</v>
      </c>
      <c r="V34" s="15">
        <f t="shared" si="13"/>
        <v>0</v>
      </c>
      <c r="W34" s="15">
        <f t="shared" si="13"/>
        <v>0</v>
      </c>
      <c r="X34" s="15">
        <f t="shared" si="13"/>
        <v>0</v>
      </c>
      <c r="Y34" s="15">
        <f t="shared" si="13"/>
        <v>0</v>
      </c>
      <c r="Z34" s="15">
        <f t="shared" si="13"/>
        <v>0</v>
      </c>
      <c r="AA34" s="15">
        <f t="shared" si="13"/>
        <v>0</v>
      </c>
      <c r="AB34" s="15">
        <f t="shared" si="13"/>
        <v>0</v>
      </c>
    </row>
    <row r="35" spans="1:28" ht="16.5" customHeight="1">
      <c r="A35" s="958"/>
      <c r="B35" s="21" t="s">
        <v>530</v>
      </c>
      <c r="C35" s="21" t="s">
        <v>379</v>
      </c>
      <c r="D35" s="21">
        <v>2</v>
      </c>
      <c r="E35" s="21" t="s">
        <v>317</v>
      </c>
      <c r="F35" s="665" t="s">
        <v>318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151000</v>
      </c>
      <c r="O35" s="60">
        <v>200000</v>
      </c>
      <c r="P35" s="657">
        <v>0</v>
      </c>
      <c r="Q35" s="23">
        <v>0</v>
      </c>
      <c r="R35" s="666">
        <f aca="true" t="shared" si="14" ref="R35:R42">P35-Q35</f>
        <v>0</v>
      </c>
      <c r="S35" s="627">
        <v>0</v>
      </c>
      <c r="T35" s="657">
        <v>0</v>
      </c>
      <c r="U35" s="23">
        <v>0</v>
      </c>
      <c r="V35" s="666">
        <f aca="true" t="shared" si="15" ref="V35:V40">T35-U35</f>
        <v>0</v>
      </c>
      <c r="W35" s="627">
        <v>0</v>
      </c>
      <c r="X35" s="657">
        <v>0</v>
      </c>
      <c r="Y35" s="23">
        <v>0</v>
      </c>
      <c r="Z35" s="666">
        <f aca="true" t="shared" si="16" ref="Z35:Z40">X35-Y35</f>
        <v>0</v>
      </c>
      <c r="AA35" s="627">
        <v>0</v>
      </c>
      <c r="AB35" s="627">
        <f aca="true" t="shared" si="17" ref="AB35:AB40">P35+T35+X35</f>
        <v>0</v>
      </c>
    </row>
    <row r="36" spans="1:28" ht="16.5" customHeight="1">
      <c r="A36" s="958"/>
      <c r="B36" s="21" t="s">
        <v>530</v>
      </c>
      <c r="C36" s="21" t="s">
        <v>379</v>
      </c>
      <c r="D36" s="21">
        <v>2</v>
      </c>
      <c r="E36" s="21" t="s">
        <v>282</v>
      </c>
      <c r="F36" s="58" t="s">
        <v>5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150000</v>
      </c>
      <c r="N36" s="60">
        <v>50000</v>
      </c>
      <c r="O36" s="60"/>
      <c r="P36" s="657">
        <v>0</v>
      </c>
      <c r="Q36" s="23">
        <v>0</v>
      </c>
      <c r="R36" s="666">
        <f t="shared" si="14"/>
        <v>0</v>
      </c>
      <c r="S36" s="627">
        <v>0</v>
      </c>
      <c r="T36" s="657">
        <v>0</v>
      </c>
      <c r="U36" s="23">
        <v>0</v>
      </c>
      <c r="V36" s="666">
        <f t="shared" si="15"/>
        <v>0</v>
      </c>
      <c r="W36" s="627">
        <v>0</v>
      </c>
      <c r="X36" s="657">
        <v>0</v>
      </c>
      <c r="Y36" s="23">
        <v>0</v>
      </c>
      <c r="Z36" s="666">
        <f t="shared" si="16"/>
        <v>0</v>
      </c>
      <c r="AA36" s="627">
        <v>0</v>
      </c>
      <c r="AB36" s="627">
        <f t="shared" si="17"/>
        <v>0</v>
      </c>
    </row>
    <row r="37" spans="1:28" ht="16.5" customHeight="1">
      <c r="A37" s="958"/>
      <c r="B37" s="21" t="s">
        <v>530</v>
      </c>
      <c r="C37" s="21" t="s">
        <v>379</v>
      </c>
      <c r="D37" s="21">
        <v>2</v>
      </c>
      <c r="E37" s="25" t="s">
        <v>343</v>
      </c>
      <c r="F37" s="61" t="s">
        <v>302</v>
      </c>
      <c r="G37" s="59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50000</v>
      </c>
      <c r="N37" s="60">
        <v>0</v>
      </c>
      <c r="O37" s="60"/>
      <c r="P37" s="657">
        <v>0</v>
      </c>
      <c r="Q37" s="23">
        <v>0</v>
      </c>
      <c r="R37" s="443">
        <f t="shared" si="14"/>
        <v>0</v>
      </c>
      <c r="S37" s="23">
        <v>0</v>
      </c>
      <c r="T37" s="657">
        <v>0</v>
      </c>
      <c r="U37" s="23">
        <v>0</v>
      </c>
      <c r="V37" s="443">
        <f t="shared" si="15"/>
        <v>0</v>
      </c>
      <c r="W37" s="23">
        <v>0</v>
      </c>
      <c r="X37" s="657">
        <v>0</v>
      </c>
      <c r="Y37" s="23">
        <v>0</v>
      </c>
      <c r="Z37" s="443">
        <f t="shared" si="16"/>
        <v>0</v>
      </c>
      <c r="AA37" s="23">
        <v>0</v>
      </c>
      <c r="AB37" s="23">
        <f t="shared" si="17"/>
        <v>0</v>
      </c>
    </row>
    <row r="38" spans="1:28" ht="16.5" customHeight="1">
      <c r="A38" s="958"/>
      <c r="B38" s="21" t="s">
        <v>530</v>
      </c>
      <c r="C38" s="21" t="s">
        <v>379</v>
      </c>
      <c r="D38" s="21">
        <v>2</v>
      </c>
      <c r="E38" s="21" t="s">
        <v>323</v>
      </c>
      <c r="F38" s="360" t="s">
        <v>61</v>
      </c>
      <c r="G38" s="60">
        <v>0</v>
      </c>
      <c r="H38" s="60">
        <v>0</v>
      </c>
      <c r="I38" s="60">
        <v>0</v>
      </c>
      <c r="J38" s="60">
        <v>0</v>
      </c>
      <c r="K38" s="26">
        <v>0</v>
      </c>
      <c r="L38" s="62">
        <v>0</v>
      </c>
      <c r="M38" s="62">
        <v>0</v>
      </c>
      <c r="N38" s="62">
        <v>50000</v>
      </c>
      <c r="O38" s="62">
        <v>50000</v>
      </c>
      <c r="P38" s="657">
        <v>0</v>
      </c>
      <c r="Q38" s="23">
        <v>0</v>
      </c>
      <c r="R38" s="667">
        <f t="shared" si="14"/>
        <v>0</v>
      </c>
      <c r="S38" s="23">
        <v>0</v>
      </c>
      <c r="T38" s="657">
        <v>0</v>
      </c>
      <c r="U38" s="23">
        <v>0</v>
      </c>
      <c r="V38" s="667">
        <f t="shared" si="15"/>
        <v>0</v>
      </c>
      <c r="W38" s="23">
        <v>0</v>
      </c>
      <c r="X38" s="657">
        <v>0</v>
      </c>
      <c r="Y38" s="23">
        <v>0</v>
      </c>
      <c r="Z38" s="667">
        <f t="shared" si="16"/>
        <v>0</v>
      </c>
      <c r="AA38" s="23">
        <v>0</v>
      </c>
      <c r="AB38" s="23">
        <f t="shared" si="17"/>
        <v>0</v>
      </c>
    </row>
    <row r="39" spans="1:28" ht="16.5" customHeight="1">
      <c r="A39" s="958"/>
      <c r="B39" s="21" t="s">
        <v>530</v>
      </c>
      <c r="C39" s="25" t="s">
        <v>379</v>
      </c>
      <c r="D39" s="25">
        <v>2</v>
      </c>
      <c r="E39" s="25" t="s">
        <v>324</v>
      </c>
      <c r="F39" s="361" t="s">
        <v>502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50000</v>
      </c>
      <c r="N39" s="62">
        <v>0</v>
      </c>
      <c r="O39" s="62">
        <v>50000</v>
      </c>
      <c r="P39" s="657">
        <v>0</v>
      </c>
      <c r="Q39" s="23">
        <v>0</v>
      </c>
      <c r="R39" s="449">
        <f t="shared" si="14"/>
        <v>0</v>
      </c>
      <c r="S39" s="26">
        <v>0</v>
      </c>
      <c r="T39" s="657">
        <v>0</v>
      </c>
      <c r="U39" s="23">
        <v>0</v>
      </c>
      <c r="V39" s="449">
        <f t="shared" si="15"/>
        <v>0</v>
      </c>
      <c r="W39" s="26">
        <v>0</v>
      </c>
      <c r="X39" s="657">
        <v>0</v>
      </c>
      <c r="Y39" s="23">
        <v>0</v>
      </c>
      <c r="Z39" s="449">
        <f t="shared" si="16"/>
        <v>0</v>
      </c>
      <c r="AA39" s="26">
        <v>0</v>
      </c>
      <c r="AB39" s="23">
        <f t="shared" si="17"/>
        <v>0</v>
      </c>
    </row>
    <row r="40" spans="1:28" ht="16.5" customHeight="1">
      <c r="A40" s="958"/>
      <c r="B40" s="21" t="s">
        <v>530</v>
      </c>
      <c r="C40" s="25" t="s">
        <v>379</v>
      </c>
      <c r="D40" s="25">
        <v>2</v>
      </c>
      <c r="E40" s="25" t="s">
        <v>503</v>
      </c>
      <c r="F40" s="361" t="s">
        <v>504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50000</v>
      </c>
      <c r="N40" s="62">
        <v>50000</v>
      </c>
      <c r="O40" s="62">
        <v>100000</v>
      </c>
      <c r="P40" s="657">
        <v>0</v>
      </c>
      <c r="Q40" s="23">
        <v>0</v>
      </c>
      <c r="R40" s="449">
        <f t="shared" si="14"/>
        <v>0</v>
      </c>
      <c r="S40" s="26">
        <v>0</v>
      </c>
      <c r="T40" s="657">
        <v>0</v>
      </c>
      <c r="U40" s="23">
        <v>0</v>
      </c>
      <c r="V40" s="449">
        <f t="shared" si="15"/>
        <v>0</v>
      </c>
      <c r="W40" s="26">
        <v>0</v>
      </c>
      <c r="X40" s="657">
        <v>0</v>
      </c>
      <c r="Y40" s="23">
        <v>0</v>
      </c>
      <c r="Z40" s="449">
        <f t="shared" si="16"/>
        <v>0</v>
      </c>
      <c r="AA40" s="26">
        <v>0</v>
      </c>
      <c r="AB40" s="23">
        <f t="shared" si="17"/>
        <v>0</v>
      </c>
    </row>
    <row r="41" spans="1:28" ht="16.5" customHeight="1">
      <c r="A41" s="958"/>
      <c r="B41" s="21" t="s">
        <v>530</v>
      </c>
      <c r="C41" s="25" t="s">
        <v>379</v>
      </c>
      <c r="D41" s="25">
        <v>2</v>
      </c>
      <c r="E41" s="25" t="s">
        <v>507</v>
      </c>
      <c r="F41" s="640" t="s">
        <v>505</v>
      </c>
      <c r="G41" s="641"/>
      <c r="H41" s="641"/>
      <c r="I41" s="641"/>
      <c r="J41" s="641"/>
      <c r="K41" s="641"/>
      <c r="L41" s="641"/>
      <c r="M41" s="641">
        <v>50000</v>
      </c>
      <c r="N41" s="641">
        <v>49000</v>
      </c>
      <c r="O41" s="641">
        <v>25000</v>
      </c>
      <c r="P41" s="657">
        <v>0</v>
      </c>
      <c r="Q41" s="23">
        <v>0</v>
      </c>
      <c r="R41" s="642">
        <f t="shared" si="14"/>
        <v>0</v>
      </c>
      <c r="S41" s="33"/>
      <c r="T41" s="657">
        <v>0</v>
      </c>
      <c r="U41" s="23">
        <v>0</v>
      </c>
      <c r="V41" s="642"/>
      <c r="W41" s="33"/>
      <c r="X41" s="657">
        <v>0</v>
      </c>
      <c r="Y41" s="23">
        <v>0</v>
      </c>
      <c r="Z41" s="642"/>
      <c r="AA41" s="33"/>
      <c r="AB41" s="626"/>
    </row>
    <row r="42" spans="1:28" ht="16.5" customHeight="1" thickBot="1">
      <c r="A42" s="1040"/>
      <c r="B42" s="21" t="s">
        <v>530</v>
      </c>
      <c r="C42" s="63" t="s">
        <v>379</v>
      </c>
      <c r="D42" s="63">
        <v>2</v>
      </c>
      <c r="E42" s="25" t="s">
        <v>508</v>
      </c>
      <c r="F42" s="64" t="s">
        <v>506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50000</v>
      </c>
      <c r="N42" s="65">
        <v>50000</v>
      </c>
      <c r="O42" s="65">
        <v>25000</v>
      </c>
      <c r="P42" s="657">
        <v>0</v>
      </c>
      <c r="Q42" s="23">
        <v>0</v>
      </c>
      <c r="R42" s="444">
        <f t="shared" si="14"/>
        <v>0</v>
      </c>
      <c r="S42" s="37">
        <v>0</v>
      </c>
      <c r="T42" s="657">
        <v>0</v>
      </c>
      <c r="U42" s="23">
        <v>0</v>
      </c>
      <c r="V42" s="444">
        <f>T42-U42</f>
        <v>0</v>
      </c>
      <c r="W42" s="37">
        <v>0</v>
      </c>
      <c r="X42" s="657">
        <v>0</v>
      </c>
      <c r="Y42" s="23">
        <v>0</v>
      </c>
      <c r="Z42" s="444">
        <f>X42-Y42</f>
        <v>0</v>
      </c>
      <c r="AA42" s="37">
        <v>0</v>
      </c>
      <c r="AB42" s="37">
        <f>P42+T42+X42</f>
        <v>0</v>
      </c>
    </row>
    <row r="43" spans="1:28" ht="15" customHeight="1" thickBot="1">
      <c r="A43" s="49"/>
      <c r="B43" s="50"/>
      <c r="C43" s="51"/>
      <c r="D43" s="51"/>
      <c r="E43" s="5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96"/>
      <c r="X43" s="52"/>
      <c r="Y43" s="52"/>
      <c r="Z43" s="52"/>
      <c r="AA43" s="52"/>
      <c r="AB43" s="53"/>
    </row>
    <row r="44" spans="1:28" s="654" customFormat="1" ht="22.5" customHeight="1" thickBot="1">
      <c r="A44" s="54"/>
      <c r="B44" s="1029" t="s">
        <v>263</v>
      </c>
      <c r="C44" s="1030"/>
      <c r="D44" s="1030"/>
      <c r="E44" s="1030"/>
      <c r="F44" s="1031"/>
      <c r="G44" s="55">
        <f aca="true" t="shared" si="18" ref="G44:AA45">G45</f>
        <v>500000</v>
      </c>
      <c r="H44" s="55">
        <f t="shared" si="18"/>
        <v>927000</v>
      </c>
      <c r="I44" s="56">
        <f t="shared" si="18"/>
        <v>820000</v>
      </c>
      <c r="J44" s="55">
        <f t="shared" si="18"/>
        <v>825000</v>
      </c>
      <c r="K44" s="55">
        <f t="shared" si="18"/>
        <v>850000</v>
      </c>
      <c r="L44" s="55">
        <f t="shared" si="18"/>
        <v>400000</v>
      </c>
      <c r="M44" s="55">
        <f t="shared" si="18"/>
        <v>1000000</v>
      </c>
      <c r="N44" s="55">
        <f t="shared" si="18"/>
        <v>1000000</v>
      </c>
      <c r="O44" s="55">
        <f t="shared" si="18"/>
        <v>2500000</v>
      </c>
      <c r="P44" s="326">
        <f t="shared" si="18"/>
        <v>0</v>
      </c>
      <c r="Q44" s="327">
        <f t="shared" si="18"/>
        <v>0</v>
      </c>
      <c r="R44" s="448">
        <f t="shared" si="18"/>
        <v>0</v>
      </c>
      <c r="S44" s="55">
        <f t="shared" si="18"/>
        <v>0</v>
      </c>
      <c r="T44" s="326">
        <f t="shared" si="18"/>
        <v>0</v>
      </c>
      <c r="U44" s="327">
        <f t="shared" si="18"/>
        <v>0</v>
      </c>
      <c r="V44" s="448">
        <f t="shared" si="18"/>
        <v>0</v>
      </c>
      <c r="W44" s="55">
        <f t="shared" si="18"/>
        <v>0</v>
      </c>
      <c r="X44" s="326">
        <f t="shared" si="18"/>
        <v>0</v>
      </c>
      <c r="Y44" s="327">
        <f t="shared" si="18"/>
        <v>0</v>
      </c>
      <c r="Z44" s="448">
        <f t="shared" si="18"/>
        <v>0</v>
      </c>
      <c r="AA44" s="55">
        <f t="shared" si="18"/>
        <v>0</v>
      </c>
      <c r="AB44" s="55">
        <f>AB45</f>
        <v>0</v>
      </c>
    </row>
    <row r="45" spans="1:28" ht="21" customHeight="1" thickBot="1">
      <c r="A45" s="1033" t="s">
        <v>179</v>
      </c>
      <c r="B45" s="1072"/>
      <c r="C45" s="1072"/>
      <c r="D45" s="1072"/>
      <c r="E45" s="1072"/>
      <c r="F45" s="1073"/>
      <c r="G45" s="44">
        <f t="shared" si="18"/>
        <v>500000</v>
      </c>
      <c r="H45" s="44">
        <f t="shared" si="18"/>
        <v>927000</v>
      </c>
      <c r="I45" s="45">
        <f t="shared" si="18"/>
        <v>820000</v>
      </c>
      <c r="J45" s="44">
        <f t="shared" si="18"/>
        <v>825000</v>
      </c>
      <c r="K45" s="44">
        <f t="shared" si="18"/>
        <v>850000</v>
      </c>
      <c r="L45" s="44">
        <f t="shared" si="18"/>
        <v>400000</v>
      </c>
      <c r="M45" s="44">
        <f t="shared" si="18"/>
        <v>1000000</v>
      </c>
      <c r="N45" s="44">
        <f t="shared" si="18"/>
        <v>1000000</v>
      </c>
      <c r="O45" s="44">
        <f t="shared" si="18"/>
        <v>2500000</v>
      </c>
      <c r="P45" s="324">
        <f t="shared" si="18"/>
        <v>0</v>
      </c>
      <c r="Q45" s="325">
        <f t="shared" si="18"/>
        <v>0</v>
      </c>
      <c r="R45" s="446">
        <f t="shared" si="18"/>
        <v>0</v>
      </c>
      <c r="S45" s="44">
        <f t="shared" si="18"/>
        <v>0</v>
      </c>
      <c r="T45" s="324">
        <f t="shared" si="18"/>
        <v>0</v>
      </c>
      <c r="U45" s="325">
        <f t="shared" si="18"/>
        <v>0</v>
      </c>
      <c r="V45" s="446">
        <f t="shared" si="18"/>
        <v>0</v>
      </c>
      <c r="W45" s="44">
        <f t="shared" si="18"/>
        <v>0</v>
      </c>
      <c r="X45" s="324">
        <f>X46</f>
        <v>0</v>
      </c>
      <c r="Y45" s="325">
        <f>Y46</f>
        <v>0</v>
      </c>
      <c r="Z45" s="446">
        <f>Z46</f>
        <v>0</v>
      </c>
      <c r="AA45" s="44">
        <f>AA46</f>
        <v>0</v>
      </c>
      <c r="AB45" s="44">
        <f>AB46</f>
        <v>0</v>
      </c>
    </row>
    <row r="46" spans="1:28" ht="16.5" customHeight="1" thickBot="1">
      <c r="A46" s="1070"/>
      <c r="B46" s="13" t="s">
        <v>378</v>
      </c>
      <c r="C46" s="13" t="s">
        <v>379</v>
      </c>
      <c r="D46" s="13">
        <v>2</v>
      </c>
      <c r="E46" s="14" t="s">
        <v>374</v>
      </c>
      <c r="F46" s="359" t="s">
        <v>375</v>
      </c>
      <c r="G46" s="15">
        <f aca="true" t="shared" si="19" ref="G46:AB46">SUM(G47:G50)</f>
        <v>500000</v>
      </c>
      <c r="H46" s="15">
        <f t="shared" si="19"/>
        <v>927000</v>
      </c>
      <c r="I46" s="16">
        <f t="shared" si="19"/>
        <v>820000</v>
      </c>
      <c r="J46" s="15">
        <f t="shared" si="19"/>
        <v>825000</v>
      </c>
      <c r="K46" s="15">
        <f t="shared" si="19"/>
        <v>850000</v>
      </c>
      <c r="L46" s="15">
        <f t="shared" si="19"/>
        <v>400000</v>
      </c>
      <c r="M46" s="15">
        <f t="shared" si="19"/>
        <v>1000000</v>
      </c>
      <c r="N46" s="15">
        <f t="shared" si="19"/>
        <v>1000000</v>
      </c>
      <c r="O46" s="15">
        <f t="shared" si="19"/>
        <v>2500000</v>
      </c>
      <c r="P46" s="316">
        <f t="shared" si="19"/>
        <v>0</v>
      </c>
      <c r="Q46" s="317">
        <f t="shared" si="19"/>
        <v>0</v>
      </c>
      <c r="R46" s="441">
        <f t="shared" si="19"/>
        <v>0</v>
      </c>
      <c r="S46" s="15">
        <f>SUM(S47:S50)</f>
        <v>0</v>
      </c>
      <c r="T46" s="316">
        <f t="shared" si="19"/>
        <v>0</v>
      </c>
      <c r="U46" s="317">
        <f t="shared" si="19"/>
        <v>0</v>
      </c>
      <c r="V46" s="441">
        <f t="shared" si="19"/>
        <v>0</v>
      </c>
      <c r="W46" s="15">
        <f t="shared" si="19"/>
        <v>0</v>
      </c>
      <c r="X46" s="316">
        <f t="shared" si="19"/>
        <v>0</v>
      </c>
      <c r="Y46" s="317">
        <f t="shared" si="19"/>
        <v>0</v>
      </c>
      <c r="Z46" s="441">
        <f t="shared" si="19"/>
        <v>0</v>
      </c>
      <c r="AA46" s="15">
        <f t="shared" si="19"/>
        <v>0</v>
      </c>
      <c r="AB46" s="15">
        <f t="shared" si="19"/>
        <v>0</v>
      </c>
    </row>
    <row r="47" spans="1:28" ht="16.5" customHeight="1">
      <c r="A47" s="1070"/>
      <c r="B47" s="17" t="s">
        <v>535</v>
      </c>
      <c r="C47" s="17" t="s">
        <v>379</v>
      </c>
      <c r="D47" s="17">
        <v>2</v>
      </c>
      <c r="E47" s="17" t="s">
        <v>380</v>
      </c>
      <c r="F47" s="46" t="s">
        <v>381</v>
      </c>
      <c r="G47" s="57">
        <v>300000</v>
      </c>
      <c r="H47" s="57">
        <v>600000</v>
      </c>
      <c r="I47" s="20">
        <v>345000</v>
      </c>
      <c r="J47" s="19">
        <v>330000</v>
      </c>
      <c r="K47" s="19">
        <v>330000</v>
      </c>
      <c r="L47" s="19">
        <v>140000</v>
      </c>
      <c r="M47" s="19">
        <v>480000</v>
      </c>
      <c r="N47" s="19">
        <v>400000</v>
      </c>
      <c r="O47" s="19">
        <v>850000</v>
      </c>
      <c r="P47" s="657">
        <v>0</v>
      </c>
      <c r="Q47" s="23">
        <v>0</v>
      </c>
      <c r="R47" s="442">
        <f>P47-Q47</f>
        <v>0</v>
      </c>
      <c r="S47" s="19">
        <v>0</v>
      </c>
      <c r="T47" s="657">
        <v>0</v>
      </c>
      <c r="U47" s="23">
        <v>0</v>
      </c>
      <c r="V47" s="442">
        <f>T47-U47</f>
        <v>0</v>
      </c>
      <c r="W47" s="19">
        <v>0</v>
      </c>
      <c r="X47" s="657">
        <v>0</v>
      </c>
      <c r="Y47" s="23">
        <v>0</v>
      </c>
      <c r="Z47" s="442">
        <f>X47-Y47</f>
        <v>0</v>
      </c>
      <c r="AA47" s="19">
        <v>0</v>
      </c>
      <c r="AB47" s="19">
        <f>P47+T47+X47</f>
        <v>0</v>
      </c>
    </row>
    <row r="48" spans="1:28" ht="16.5" customHeight="1">
      <c r="A48" s="1070"/>
      <c r="B48" s="21" t="s">
        <v>535</v>
      </c>
      <c r="C48" s="21" t="s">
        <v>379</v>
      </c>
      <c r="D48" s="21">
        <v>2</v>
      </c>
      <c r="E48" s="21" t="s">
        <v>382</v>
      </c>
      <c r="F48" s="58" t="s">
        <v>266</v>
      </c>
      <c r="G48" s="59">
        <v>0</v>
      </c>
      <c r="H48" s="60">
        <v>300000</v>
      </c>
      <c r="I48" s="24">
        <v>460000</v>
      </c>
      <c r="J48" s="23">
        <v>475000</v>
      </c>
      <c r="K48" s="23">
        <v>500000</v>
      </c>
      <c r="L48" s="23">
        <v>240000</v>
      </c>
      <c r="M48" s="23">
        <v>500000</v>
      </c>
      <c r="N48" s="23">
        <v>570000</v>
      </c>
      <c r="O48" s="23">
        <v>1600000</v>
      </c>
      <c r="P48" s="657">
        <v>0</v>
      </c>
      <c r="Q48" s="23">
        <v>0</v>
      </c>
      <c r="R48" s="443">
        <f>P48-Q48</f>
        <v>0</v>
      </c>
      <c r="S48" s="23">
        <v>0</v>
      </c>
      <c r="T48" s="657">
        <v>0</v>
      </c>
      <c r="U48" s="23">
        <v>0</v>
      </c>
      <c r="V48" s="443">
        <f>T48-U48</f>
        <v>0</v>
      </c>
      <c r="W48" s="23">
        <v>0</v>
      </c>
      <c r="X48" s="657">
        <v>0</v>
      </c>
      <c r="Y48" s="23">
        <v>0</v>
      </c>
      <c r="Z48" s="443">
        <f>X48-Y48</f>
        <v>0</v>
      </c>
      <c r="AA48" s="23">
        <v>0</v>
      </c>
      <c r="AB48" s="23">
        <f>P48+T48+X48</f>
        <v>0</v>
      </c>
    </row>
    <row r="49" spans="1:28" ht="16.5" customHeight="1">
      <c r="A49" s="1070"/>
      <c r="B49" s="25" t="s">
        <v>535</v>
      </c>
      <c r="C49" s="25" t="s">
        <v>379</v>
      </c>
      <c r="D49" s="25">
        <v>2</v>
      </c>
      <c r="E49" s="25" t="s">
        <v>267</v>
      </c>
      <c r="F49" s="61" t="s">
        <v>268</v>
      </c>
      <c r="G49" s="62">
        <v>150000</v>
      </c>
      <c r="H49" s="62">
        <v>0</v>
      </c>
      <c r="I49" s="62">
        <v>0</v>
      </c>
      <c r="J49" s="26">
        <v>0</v>
      </c>
      <c r="K49" s="26">
        <v>0</v>
      </c>
      <c r="L49" s="26">
        <v>10000</v>
      </c>
      <c r="M49" s="26">
        <v>1000</v>
      </c>
      <c r="N49" s="26">
        <v>5000</v>
      </c>
      <c r="O49" s="26">
        <v>20000</v>
      </c>
      <c r="P49" s="657">
        <v>0</v>
      </c>
      <c r="Q49" s="23">
        <v>0</v>
      </c>
      <c r="R49" s="449">
        <f>P49-Q49</f>
        <v>0</v>
      </c>
      <c r="S49" s="26">
        <v>0</v>
      </c>
      <c r="T49" s="657">
        <v>0</v>
      </c>
      <c r="U49" s="23">
        <v>0</v>
      </c>
      <c r="V49" s="449">
        <f>T49-U49</f>
        <v>0</v>
      </c>
      <c r="W49" s="26">
        <v>0</v>
      </c>
      <c r="X49" s="657">
        <v>0</v>
      </c>
      <c r="Y49" s="23">
        <v>0</v>
      </c>
      <c r="Z49" s="449">
        <f>X49-Y49</f>
        <v>0</v>
      </c>
      <c r="AA49" s="26">
        <v>0</v>
      </c>
      <c r="AB49" s="23">
        <f>P49+T49+X49</f>
        <v>0</v>
      </c>
    </row>
    <row r="50" spans="1:28" ht="16.5" customHeight="1" thickBot="1">
      <c r="A50" s="1071"/>
      <c r="B50" s="63" t="s">
        <v>535</v>
      </c>
      <c r="C50" s="63" t="s">
        <v>379</v>
      </c>
      <c r="D50" s="63">
        <v>2</v>
      </c>
      <c r="E50" s="63" t="s">
        <v>269</v>
      </c>
      <c r="F50" s="64" t="s">
        <v>271</v>
      </c>
      <c r="G50" s="65">
        <v>50000</v>
      </c>
      <c r="H50" s="65">
        <v>27000</v>
      </c>
      <c r="I50" s="38">
        <v>15000</v>
      </c>
      <c r="J50" s="37">
        <v>20000</v>
      </c>
      <c r="K50" s="37">
        <v>20000</v>
      </c>
      <c r="L50" s="37">
        <v>10000</v>
      </c>
      <c r="M50" s="37">
        <v>19000</v>
      </c>
      <c r="N50" s="37">
        <v>25000</v>
      </c>
      <c r="O50" s="37">
        <v>30000</v>
      </c>
      <c r="P50" s="657">
        <v>0</v>
      </c>
      <c r="Q50" s="23">
        <v>0</v>
      </c>
      <c r="R50" s="444">
        <f>P50-Q50</f>
        <v>0</v>
      </c>
      <c r="S50" s="37">
        <v>0</v>
      </c>
      <c r="T50" s="657">
        <v>0</v>
      </c>
      <c r="U50" s="23">
        <v>0</v>
      </c>
      <c r="V50" s="444">
        <f>T50-U50</f>
        <v>0</v>
      </c>
      <c r="W50" s="37">
        <v>0</v>
      </c>
      <c r="X50" s="657">
        <v>0</v>
      </c>
      <c r="Y50" s="23">
        <v>0</v>
      </c>
      <c r="Z50" s="444">
        <f>X50-Y50</f>
        <v>0</v>
      </c>
      <c r="AA50" s="37">
        <v>0</v>
      </c>
      <c r="AB50" s="37">
        <f>P50+T50+X50</f>
        <v>0</v>
      </c>
    </row>
    <row r="51" spans="1:28" s="668" customFormat="1" ht="15" customHeight="1">
      <c r="A51" s="41"/>
      <c r="B51" s="41"/>
      <c r="C51" s="95"/>
      <c r="D51" s="95"/>
      <c r="E51" s="95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</row>
    <row r="52" spans="1:28" s="668" customFormat="1" ht="15" customHeight="1" thickBot="1">
      <c r="A52" s="41"/>
      <c r="B52" s="41"/>
      <c r="C52" s="95"/>
      <c r="D52" s="95"/>
      <c r="E52" s="95"/>
      <c r="F52" s="95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</row>
    <row r="53" spans="1:28" s="654" customFormat="1" ht="22.5" customHeight="1" thickBot="1">
      <c r="A53" s="669"/>
      <c r="B53" s="1029" t="s">
        <v>272</v>
      </c>
      <c r="C53" s="1074"/>
      <c r="D53" s="1074"/>
      <c r="E53" s="1074"/>
      <c r="F53" s="1075"/>
      <c r="G53" s="55">
        <f>G54+G74+G78</f>
        <v>4850000</v>
      </c>
      <c r="H53" s="55">
        <f aca="true" t="shared" si="20" ref="H53:AB53">H54+H74+H78</f>
        <v>3347000</v>
      </c>
      <c r="I53" s="55">
        <f t="shared" si="20"/>
        <v>3467000</v>
      </c>
      <c r="J53" s="55">
        <f t="shared" si="20"/>
        <v>5150000</v>
      </c>
      <c r="K53" s="55">
        <f t="shared" si="20"/>
        <v>5990000</v>
      </c>
      <c r="L53" s="55">
        <f t="shared" si="20"/>
        <v>3000000</v>
      </c>
      <c r="M53" s="55">
        <f>M54+M74+M78</f>
        <v>3000000</v>
      </c>
      <c r="N53" s="55">
        <f>N54+N74+N78</f>
        <v>3150000</v>
      </c>
      <c r="O53" s="55">
        <f>O54+O74+O78</f>
        <v>2020000</v>
      </c>
      <c r="P53" s="55">
        <f t="shared" si="20"/>
        <v>0</v>
      </c>
      <c r="Q53" s="55">
        <f t="shared" si="20"/>
        <v>0</v>
      </c>
      <c r="R53" s="55">
        <f t="shared" si="20"/>
        <v>0</v>
      </c>
      <c r="S53" s="55">
        <f t="shared" si="20"/>
        <v>0</v>
      </c>
      <c r="T53" s="55">
        <f t="shared" si="20"/>
        <v>0</v>
      </c>
      <c r="U53" s="55">
        <f t="shared" si="20"/>
        <v>0</v>
      </c>
      <c r="V53" s="55">
        <f t="shared" si="20"/>
        <v>0</v>
      </c>
      <c r="W53" s="55">
        <f t="shared" si="20"/>
        <v>0</v>
      </c>
      <c r="X53" s="55">
        <f t="shared" si="20"/>
        <v>0</v>
      </c>
      <c r="Y53" s="55">
        <f t="shared" si="20"/>
        <v>0</v>
      </c>
      <c r="Z53" s="55">
        <f t="shared" si="20"/>
        <v>0</v>
      </c>
      <c r="AA53" s="55">
        <f t="shared" si="20"/>
        <v>0</v>
      </c>
      <c r="AB53" s="55">
        <f t="shared" si="20"/>
        <v>0</v>
      </c>
    </row>
    <row r="54" spans="1:28" ht="21" customHeight="1" thickBot="1">
      <c r="A54" s="1033" t="s">
        <v>486</v>
      </c>
      <c r="B54" s="1041"/>
      <c r="C54" s="1066"/>
      <c r="D54" s="1066"/>
      <c r="E54" s="1066"/>
      <c r="F54" s="1067"/>
      <c r="G54" s="44">
        <f>G55+G58+G62+G64</f>
        <v>920000</v>
      </c>
      <c r="H54" s="44">
        <f aca="true" t="shared" si="21" ref="H54:AB54">H55+H58+H62+H64</f>
        <v>3347000</v>
      </c>
      <c r="I54" s="44">
        <f t="shared" si="21"/>
        <v>2206000</v>
      </c>
      <c r="J54" s="44">
        <f t="shared" si="21"/>
        <v>1060000</v>
      </c>
      <c r="K54" s="44">
        <f t="shared" si="21"/>
        <v>1990000</v>
      </c>
      <c r="L54" s="44">
        <f t="shared" si="21"/>
        <v>3000000</v>
      </c>
      <c r="M54" s="44">
        <f t="shared" si="21"/>
        <v>2500000</v>
      </c>
      <c r="N54" s="44">
        <f t="shared" si="21"/>
        <v>3150000</v>
      </c>
      <c r="O54" s="44">
        <f t="shared" si="21"/>
        <v>2020000</v>
      </c>
      <c r="P54" s="324">
        <f t="shared" si="21"/>
        <v>0</v>
      </c>
      <c r="Q54" s="325">
        <f t="shared" si="21"/>
        <v>0</v>
      </c>
      <c r="R54" s="446">
        <f t="shared" si="21"/>
        <v>0</v>
      </c>
      <c r="S54" s="44">
        <f>S55+S58+S62+S64</f>
        <v>0</v>
      </c>
      <c r="T54" s="324">
        <f t="shared" si="21"/>
        <v>0</v>
      </c>
      <c r="U54" s="325">
        <f t="shared" si="21"/>
        <v>0</v>
      </c>
      <c r="V54" s="446">
        <f t="shared" si="21"/>
        <v>0</v>
      </c>
      <c r="W54" s="44">
        <f t="shared" si="21"/>
        <v>0</v>
      </c>
      <c r="X54" s="324">
        <f t="shared" si="21"/>
        <v>0</v>
      </c>
      <c r="Y54" s="325">
        <f t="shared" si="21"/>
        <v>0</v>
      </c>
      <c r="Z54" s="446">
        <f t="shared" si="21"/>
        <v>0</v>
      </c>
      <c r="AA54" s="44">
        <f t="shared" si="21"/>
        <v>0</v>
      </c>
      <c r="AB54" s="44">
        <f t="shared" si="21"/>
        <v>0</v>
      </c>
    </row>
    <row r="55" spans="1:28" ht="16.5" customHeight="1" thickBot="1">
      <c r="A55" s="1024"/>
      <c r="B55" s="13" t="s">
        <v>536</v>
      </c>
      <c r="C55" s="13" t="s">
        <v>273</v>
      </c>
      <c r="D55" s="13">
        <v>2</v>
      </c>
      <c r="E55" s="14" t="s">
        <v>374</v>
      </c>
      <c r="F55" s="359" t="s">
        <v>375</v>
      </c>
      <c r="G55" s="15">
        <f aca="true" t="shared" si="22" ref="G55:AB55">SUM(G56:G57)</f>
        <v>0</v>
      </c>
      <c r="H55" s="15">
        <f t="shared" si="22"/>
        <v>300000</v>
      </c>
      <c r="I55" s="16">
        <f t="shared" si="22"/>
        <v>50000</v>
      </c>
      <c r="J55" s="15">
        <f t="shared" si="22"/>
        <v>0</v>
      </c>
      <c r="K55" s="15">
        <f t="shared" si="22"/>
        <v>0</v>
      </c>
      <c r="L55" s="15">
        <f t="shared" si="22"/>
        <v>0</v>
      </c>
      <c r="M55" s="15">
        <f t="shared" si="22"/>
        <v>0</v>
      </c>
      <c r="N55" s="15">
        <f t="shared" si="22"/>
        <v>0</v>
      </c>
      <c r="O55" s="15">
        <f t="shared" si="22"/>
        <v>0</v>
      </c>
      <c r="P55" s="316">
        <f t="shared" si="22"/>
        <v>0</v>
      </c>
      <c r="Q55" s="317">
        <f t="shared" si="22"/>
        <v>0</v>
      </c>
      <c r="R55" s="441">
        <f t="shared" si="22"/>
        <v>0</v>
      </c>
      <c r="S55" s="15">
        <f>SUM(S56:S57)</f>
        <v>0</v>
      </c>
      <c r="T55" s="316">
        <f t="shared" si="22"/>
        <v>0</v>
      </c>
      <c r="U55" s="317">
        <f t="shared" si="22"/>
        <v>0</v>
      </c>
      <c r="V55" s="441">
        <f t="shared" si="22"/>
        <v>0</v>
      </c>
      <c r="W55" s="15">
        <f t="shared" si="22"/>
        <v>0</v>
      </c>
      <c r="X55" s="316">
        <f t="shared" si="22"/>
        <v>0</v>
      </c>
      <c r="Y55" s="317">
        <f t="shared" si="22"/>
        <v>0</v>
      </c>
      <c r="Z55" s="441">
        <f t="shared" si="22"/>
        <v>0</v>
      </c>
      <c r="AA55" s="15">
        <f t="shared" si="22"/>
        <v>0</v>
      </c>
      <c r="AB55" s="15">
        <f t="shared" si="22"/>
        <v>0</v>
      </c>
    </row>
    <row r="56" spans="1:28" ht="16.5" customHeight="1">
      <c r="A56" s="1024"/>
      <c r="B56" s="66" t="s">
        <v>536</v>
      </c>
      <c r="C56" s="66" t="s">
        <v>273</v>
      </c>
      <c r="D56" s="67" t="s">
        <v>274</v>
      </c>
      <c r="E56" s="66" t="s">
        <v>275</v>
      </c>
      <c r="F56" s="68" t="s">
        <v>276</v>
      </c>
      <c r="G56" s="69">
        <v>0</v>
      </c>
      <c r="H56" s="69">
        <v>0</v>
      </c>
      <c r="I56" s="70">
        <v>50000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328">
        <v>0</v>
      </c>
      <c r="Q56" s="332">
        <v>0</v>
      </c>
      <c r="R56" s="450">
        <f>P56-Q56</f>
        <v>0</v>
      </c>
      <c r="S56" s="69">
        <v>0</v>
      </c>
      <c r="T56" s="328">
        <v>0</v>
      </c>
      <c r="U56" s="332">
        <v>0</v>
      </c>
      <c r="V56" s="450">
        <f>T56-U56</f>
        <v>0</v>
      </c>
      <c r="W56" s="69">
        <v>0</v>
      </c>
      <c r="X56" s="328">
        <v>0</v>
      </c>
      <c r="Y56" s="332">
        <v>0</v>
      </c>
      <c r="Z56" s="450">
        <f>X56-Y56</f>
        <v>0</v>
      </c>
      <c r="AA56" s="69">
        <v>0</v>
      </c>
      <c r="AB56" s="19">
        <f>P56+T56+X56</f>
        <v>0</v>
      </c>
    </row>
    <row r="57" spans="1:28" ht="16.5" customHeight="1" thickBot="1">
      <c r="A57" s="1032"/>
      <c r="B57" s="71" t="s">
        <v>536</v>
      </c>
      <c r="C57" s="71" t="s">
        <v>273</v>
      </c>
      <c r="D57" s="72" t="s">
        <v>274</v>
      </c>
      <c r="E57" s="71" t="s">
        <v>324</v>
      </c>
      <c r="F57" s="73" t="s">
        <v>304</v>
      </c>
      <c r="G57" s="74">
        <v>0</v>
      </c>
      <c r="H57" s="74">
        <v>300000</v>
      </c>
      <c r="I57" s="75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329">
        <v>0</v>
      </c>
      <c r="Q57" s="333">
        <v>0</v>
      </c>
      <c r="R57" s="451">
        <f>P57-Q57</f>
        <v>0</v>
      </c>
      <c r="S57" s="74">
        <v>0</v>
      </c>
      <c r="T57" s="329">
        <v>0</v>
      </c>
      <c r="U57" s="333">
        <v>0</v>
      </c>
      <c r="V57" s="451">
        <f>T57-U57</f>
        <v>0</v>
      </c>
      <c r="W57" s="74">
        <v>0</v>
      </c>
      <c r="X57" s="329">
        <v>0</v>
      </c>
      <c r="Y57" s="333">
        <v>0</v>
      </c>
      <c r="Z57" s="451">
        <f>X57-Y57</f>
        <v>0</v>
      </c>
      <c r="AA57" s="74">
        <v>0</v>
      </c>
      <c r="AB57" s="23">
        <f>P57+T57+X57</f>
        <v>0</v>
      </c>
    </row>
    <row r="58" spans="1:28" ht="16.5" customHeight="1" thickBot="1">
      <c r="A58" s="1032"/>
      <c r="B58" s="13" t="s">
        <v>536</v>
      </c>
      <c r="C58" s="28" t="s">
        <v>277</v>
      </c>
      <c r="D58" s="28">
        <v>2</v>
      </c>
      <c r="E58" s="29" t="s">
        <v>374</v>
      </c>
      <c r="F58" s="30" t="s">
        <v>375</v>
      </c>
      <c r="G58" s="15">
        <f aca="true" t="shared" si="23" ref="G58:AB58">SUM(G59:G61)</f>
        <v>0</v>
      </c>
      <c r="H58" s="15">
        <f t="shared" si="23"/>
        <v>150000</v>
      </c>
      <c r="I58" s="16">
        <f t="shared" si="23"/>
        <v>0</v>
      </c>
      <c r="J58" s="15">
        <f t="shared" si="23"/>
        <v>30000</v>
      </c>
      <c r="K58" s="15">
        <f t="shared" si="23"/>
        <v>0</v>
      </c>
      <c r="L58" s="15">
        <f t="shared" si="23"/>
        <v>0</v>
      </c>
      <c r="M58" s="15">
        <f t="shared" si="23"/>
        <v>0</v>
      </c>
      <c r="N58" s="15">
        <f t="shared" si="23"/>
        <v>0</v>
      </c>
      <c r="O58" s="15">
        <f t="shared" si="23"/>
        <v>0</v>
      </c>
      <c r="P58" s="316">
        <f t="shared" si="23"/>
        <v>0</v>
      </c>
      <c r="Q58" s="317">
        <f t="shared" si="23"/>
        <v>0</v>
      </c>
      <c r="R58" s="441">
        <f t="shared" si="23"/>
        <v>0</v>
      </c>
      <c r="S58" s="15">
        <f>SUM(S59:S61)</f>
        <v>0</v>
      </c>
      <c r="T58" s="316">
        <f t="shared" si="23"/>
        <v>0</v>
      </c>
      <c r="U58" s="317">
        <f t="shared" si="23"/>
        <v>0</v>
      </c>
      <c r="V58" s="441">
        <f t="shared" si="23"/>
        <v>0</v>
      </c>
      <c r="W58" s="15">
        <f t="shared" si="23"/>
        <v>0</v>
      </c>
      <c r="X58" s="316">
        <f t="shared" si="23"/>
        <v>0</v>
      </c>
      <c r="Y58" s="317">
        <f t="shared" si="23"/>
        <v>0</v>
      </c>
      <c r="Z58" s="441">
        <f t="shared" si="23"/>
        <v>0</v>
      </c>
      <c r="AA58" s="15">
        <f t="shared" si="23"/>
        <v>0</v>
      </c>
      <c r="AB58" s="15">
        <f t="shared" si="23"/>
        <v>0</v>
      </c>
    </row>
    <row r="59" spans="1:28" ht="16.5" customHeight="1">
      <c r="A59" s="1032"/>
      <c r="B59" s="66" t="s">
        <v>536</v>
      </c>
      <c r="C59" s="71" t="s">
        <v>277</v>
      </c>
      <c r="D59" s="72" t="s">
        <v>278</v>
      </c>
      <c r="E59" s="71" t="s">
        <v>279</v>
      </c>
      <c r="F59" s="73" t="s">
        <v>280</v>
      </c>
      <c r="G59" s="74">
        <v>0</v>
      </c>
      <c r="H59" s="74">
        <v>110000</v>
      </c>
      <c r="I59" s="77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330">
        <v>0</v>
      </c>
      <c r="Q59" s="334">
        <v>0</v>
      </c>
      <c r="R59" s="452">
        <f>P59-Q59</f>
        <v>0</v>
      </c>
      <c r="S59" s="76">
        <v>0</v>
      </c>
      <c r="T59" s="330">
        <v>0</v>
      </c>
      <c r="U59" s="334">
        <v>0</v>
      </c>
      <c r="V59" s="452">
        <f>T59-U59</f>
        <v>0</v>
      </c>
      <c r="W59" s="76">
        <v>0</v>
      </c>
      <c r="X59" s="330">
        <v>0</v>
      </c>
      <c r="Y59" s="334">
        <v>0</v>
      </c>
      <c r="Z59" s="452">
        <f>X59-Y59</f>
        <v>0</v>
      </c>
      <c r="AA59" s="76">
        <v>0</v>
      </c>
      <c r="AB59" s="19">
        <f>P59+T59+X59</f>
        <v>0</v>
      </c>
    </row>
    <row r="60" spans="1:28" ht="16.5" customHeight="1">
      <c r="A60" s="1032"/>
      <c r="B60" s="71" t="s">
        <v>536</v>
      </c>
      <c r="C60" s="86" t="s">
        <v>277</v>
      </c>
      <c r="D60" s="274" t="s">
        <v>278</v>
      </c>
      <c r="E60" s="86" t="s">
        <v>275</v>
      </c>
      <c r="F60" s="87" t="s">
        <v>276</v>
      </c>
      <c r="G60" s="76">
        <v>0</v>
      </c>
      <c r="H60" s="76">
        <v>0</v>
      </c>
      <c r="I60" s="77">
        <v>0</v>
      </c>
      <c r="J60" s="76">
        <v>30000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330">
        <v>0</v>
      </c>
      <c r="Q60" s="334">
        <v>0</v>
      </c>
      <c r="R60" s="452">
        <f>P60-Q60</f>
        <v>0</v>
      </c>
      <c r="S60" s="76">
        <v>0</v>
      </c>
      <c r="T60" s="330">
        <v>0</v>
      </c>
      <c r="U60" s="334">
        <v>0</v>
      </c>
      <c r="V60" s="452">
        <f>T60-U60</f>
        <v>0</v>
      </c>
      <c r="W60" s="76">
        <v>0</v>
      </c>
      <c r="X60" s="330">
        <v>0</v>
      </c>
      <c r="Y60" s="334">
        <v>0</v>
      </c>
      <c r="Z60" s="452">
        <f>X60-Y60</f>
        <v>0</v>
      </c>
      <c r="AA60" s="76">
        <v>0</v>
      </c>
      <c r="AB60" s="23">
        <f>P60+T60+X60</f>
        <v>0</v>
      </c>
    </row>
    <row r="61" spans="1:28" ht="16.5" customHeight="1" thickBot="1">
      <c r="A61" s="1032"/>
      <c r="B61" s="71" t="s">
        <v>536</v>
      </c>
      <c r="C61" s="78" t="s">
        <v>277</v>
      </c>
      <c r="D61" s="79" t="s">
        <v>278</v>
      </c>
      <c r="E61" s="78" t="s">
        <v>324</v>
      </c>
      <c r="F61" s="80" t="s">
        <v>220</v>
      </c>
      <c r="G61" s="81">
        <v>0</v>
      </c>
      <c r="H61" s="81">
        <v>40000</v>
      </c>
      <c r="I61" s="273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331">
        <v>0</v>
      </c>
      <c r="Q61" s="335">
        <v>0</v>
      </c>
      <c r="R61" s="453">
        <f>P61-Q61</f>
        <v>0</v>
      </c>
      <c r="S61" s="81">
        <v>0</v>
      </c>
      <c r="T61" s="331">
        <v>0</v>
      </c>
      <c r="U61" s="335">
        <v>0</v>
      </c>
      <c r="V61" s="453">
        <f>T61-U61</f>
        <v>0</v>
      </c>
      <c r="W61" s="81">
        <v>0</v>
      </c>
      <c r="X61" s="331">
        <v>0</v>
      </c>
      <c r="Y61" s="335">
        <v>0</v>
      </c>
      <c r="Z61" s="453">
        <f>X61-Y61</f>
        <v>0</v>
      </c>
      <c r="AA61" s="81">
        <v>0</v>
      </c>
      <c r="AB61" s="23">
        <f>P61+T61+X61</f>
        <v>0</v>
      </c>
    </row>
    <row r="62" spans="1:28" ht="16.5" customHeight="1" thickBot="1">
      <c r="A62" s="1032"/>
      <c r="B62" s="13" t="s">
        <v>536</v>
      </c>
      <c r="C62" s="28" t="s">
        <v>221</v>
      </c>
      <c r="D62" s="28">
        <v>2</v>
      </c>
      <c r="E62" s="29" t="s">
        <v>374</v>
      </c>
      <c r="F62" s="30" t="s">
        <v>375</v>
      </c>
      <c r="G62" s="15">
        <f>G63</f>
        <v>0</v>
      </c>
      <c r="H62" s="15">
        <f aca="true" t="shared" si="24" ref="H62:AB62">H63</f>
        <v>0</v>
      </c>
      <c r="I62" s="15">
        <f t="shared" si="24"/>
        <v>0</v>
      </c>
      <c r="J62" s="15">
        <f t="shared" si="24"/>
        <v>30000</v>
      </c>
      <c r="K62" s="15">
        <f t="shared" si="24"/>
        <v>0</v>
      </c>
      <c r="L62" s="15">
        <f t="shared" si="24"/>
        <v>0</v>
      </c>
      <c r="M62" s="15">
        <f t="shared" si="24"/>
        <v>0</v>
      </c>
      <c r="N62" s="15">
        <f t="shared" si="24"/>
        <v>0</v>
      </c>
      <c r="O62" s="15">
        <f t="shared" si="24"/>
        <v>0</v>
      </c>
      <c r="P62" s="316">
        <f t="shared" si="24"/>
        <v>0</v>
      </c>
      <c r="Q62" s="317">
        <f t="shared" si="24"/>
        <v>0</v>
      </c>
      <c r="R62" s="441">
        <f t="shared" si="24"/>
        <v>0</v>
      </c>
      <c r="S62" s="15">
        <f t="shared" si="24"/>
        <v>0</v>
      </c>
      <c r="T62" s="316">
        <f t="shared" si="24"/>
        <v>0</v>
      </c>
      <c r="U62" s="317">
        <f t="shared" si="24"/>
        <v>0</v>
      </c>
      <c r="V62" s="441">
        <f t="shared" si="24"/>
        <v>0</v>
      </c>
      <c r="W62" s="15">
        <f t="shared" si="24"/>
        <v>0</v>
      </c>
      <c r="X62" s="316">
        <f t="shared" si="24"/>
        <v>0</v>
      </c>
      <c r="Y62" s="317">
        <f t="shared" si="24"/>
        <v>0</v>
      </c>
      <c r="Z62" s="441">
        <f t="shared" si="24"/>
        <v>0</v>
      </c>
      <c r="AA62" s="15">
        <f t="shared" si="24"/>
        <v>0</v>
      </c>
      <c r="AB62" s="15">
        <f t="shared" si="24"/>
        <v>0</v>
      </c>
    </row>
    <row r="63" spans="1:28" ht="16.5" customHeight="1" thickBot="1">
      <c r="A63" s="1032"/>
      <c r="B63" s="66" t="s">
        <v>536</v>
      </c>
      <c r="C63" s="86" t="s">
        <v>221</v>
      </c>
      <c r="D63" s="274" t="s">
        <v>222</v>
      </c>
      <c r="E63" s="78" t="s">
        <v>324</v>
      </c>
      <c r="F63" s="80" t="s">
        <v>220</v>
      </c>
      <c r="G63" s="81">
        <v>0</v>
      </c>
      <c r="H63" s="81">
        <v>0</v>
      </c>
      <c r="I63" s="273">
        <v>0</v>
      </c>
      <c r="J63" s="81">
        <v>30000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331">
        <v>0</v>
      </c>
      <c r="Q63" s="335">
        <v>0</v>
      </c>
      <c r="R63" s="453">
        <f>P63-Q63</f>
        <v>0</v>
      </c>
      <c r="S63" s="81">
        <v>0</v>
      </c>
      <c r="T63" s="331">
        <v>0</v>
      </c>
      <c r="U63" s="335">
        <v>0</v>
      </c>
      <c r="V63" s="453">
        <f>T63-U63</f>
        <v>0</v>
      </c>
      <c r="W63" s="81">
        <v>0</v>
      </c>
      <c r="X63" s="331">
        <v>0</v>
      </c>
      <c r="Y63" s="335">
        <v>0</v>
      </c>
      <c r="Z63" s="453">
        <f>X63-Y63</f>
        <v>0</v>
      </c>
      <c r="AA63" s="81">
        <v>0</v>
      </c>
      <c r="AB63" s="39">
        <f>P63+T63+X63</f>
        <v>0</v>
      </c>
    </row>
    <row r="64" spans="1:28" ht="16.5" customHeight="1" thickBot="1">
      <c r="A64" s="1032"/>
      <c r="B64" s="13" t="s">
        <v>536</v>
      </c>
      <c r="C64" s="13" t="s">
        <v>281</v>
      </c>
      <c r="D64" s="13">
        <v>2</v>
      </c>
      <c r="E64" s="14" t="s">
        <v>374</v>
      </c>
      <c r="F64" s="359" t="s">
        <v>375</v>
      </c>
      <c r="G64" s="15">
        <f>SUM(G65:G72)</f>
        <v>920000</v>
      </c>
      <c r="H64" s="15">
        <f aca="true" t="shared" si="25" ref="H64:AB64">SUM(H65:H72)</f>
        <v>2897000</v>
      </c>
      <c r="I64" s="15">
        <f t="shared" si="25"/>
        <v>2156000</v>
      </c>
      <c r="J64" s="15">
        <f t="shared" si="25"/>
        <v>1000000</v>
      </c>
      <c r="K64" s="15">
        <f t="shared" si="25"/>
        <v>1990000</v>
      </c>
      <c r="L64" s="15">
        <f t="shared" si="25"/>
        <v>3000000</v>
      </c>
      <c r="M64" s="15">
        <f>SUM(M65:M72)</f>
        <v>2500000</v>
      </c>
      <c r="N64" s="15">
        <f>SUM(N65:N72)</f>
        <v>3150000</v>
      </c>
      <c r="O64" s="15">
        <f>SUM(O65:O72)</f>
        <v>2020000</v>
      </c>
      <c r="P64" s="15">
        <f t="shared" si="25"/>
        <v>0</v>
      </c>
      <c r="Q64" s="15">
        <f t="shared" si="25"/>
        <v>0</v>
      </c>
      <c r="R64" s="15">
        <f t="shared" si="25"/>
        <v>0</v>
      </c>
      <c r="S64" s="15">
        <f t="shared" si="25"/>
        <v>0</v>
      </c>
      <c r="T64" s="15">
        <f t="shared" si="25"/>
        <v>0</v>
      </c>
      <c r="U64" s="15">
        <f t="shared" si="25"/>
        <v>0</v>
      </c>
      <c r="V64" s="15">
        <f t="shared" si="25"/>
        <v>0</v>
      </c>
      <c r="W64" s="15">
        <f t="shared" si="25"/>
        <v>0</v>
      </c>
      <c r="X64" s="15">
        <f t="shared" si="25"/>
        <v>0</v>
      </c>
      <c r="Y64" s="15">
        <f t="shared" si="25"/>
        <v>0</v>
      </c>
      <c r="Z64" s="15">
        <f t="shared" si="25"/>
        <v>0</v>
      </c>
      <c r="AA64" s="15">
        <f t="shared" si="25"/>
        <v>0</v>
      </c>
      <c r="AB64" s="15">
        <f t="shared" si="25"/>
        <v>0</v>
      </c>
    </row>
    <row r="65" spans="1:28" ht="16.5" customHeight="1">
      <c r="A65" s="1032"/>
      <c r="B65" s="66" t="s">
        <v>536</v>
      </c>
      <c r="C65" s="628" t="s">
        <v>281</v>
      </c>
      <c r="D65" s="1023" t="s">
        <v>4</v>
      </c>
      <c r="E65" s="629" t="s">
        <v>317</v>
      </c>
      <c r="F65" s="630" t="s">
        <v>318</v>
      </c>
      <c r="G65" s="631">
        <v>0</v>
      </c>
      <c r="H65" s="632">
        <v>0</v>
      </c>
      <c r="I65" s="633">
        <v>0</v>
      </c>
      <c r="J65" s="631">
        <v>0</v>
      </c>
      <c r="K65" s="631">
        <v>0</v>
      </c>
      <c r="L65" s="631">
        <v>100000</v>
      </c>
      <c r="M65" s="631">
        <v>50000</v>
      </c>
      <c r="N65" s="631">
        <v>200000</v>
      </c>
      <c r="O65" s="631">
        <v>200000</v>
      </c>
      <c r="P65" s="657">
        <v>0</v>
      </c>
      <c r="Q65" s="23">
        <v>0</v>
      </c>
      <c r="R65" s="634">
        <f>P65-Q65</f>
        <v>0</v>
      </c>
      <c r="S65" s="631">
        <v>0</v>
      </c>
      <c r="T65" s="657">
        <v>0</v>
      </c>
      <c r="U65" s="23">
        <v>0</v>
      </c>
      <c r="V65" s="670">
        <f>T65-U65</f>
        <v>0</v>
      </c>
      <c r="W65" s="631">
        <v>0</v>
      </c>
      <c r="X65" s="657">
        <v>0</v>
      </c>
      <c r="Y65" s="23">
        <v>0</v>
      </c>
      <c r="Z65" s="634">
        <f>X65-Y65</f>
        <v>0</v>
      </c>
      <c r="AA65" s="631">
        <v>0</v>
      </c>
      <c r="AB65" s="635">
        <f>P65+T65+X65</f>
        <v>0</v>
      </c>
    </row>
    <row r="66" spans="1:28" ht="16.5" customHeight="1">
      <c r="A66" s="1032"/>
      <c r="B66" s="84" t="s">
        <v>536</v>
      </c>
      <c r="C66" s="85" t="s">
        <v>281</v>
      </c>
      <c r="D66" s="1024"/>
      <c r="E66" s="86" t="s">
        <v>279</v>
      </c>
      <c r="F66" s="87" t="s">
        <v>280</v>
      </c>
      <c r="G66" s="76">
        <v>70000</v>
      </c>
      <c r="H66" s="88">
        <v>0</v>
      </c>
      <c r="I66" s="77">
        <v>15000</v>
      </c>
      <c r="J66" s="76">
        <v>0</v>
      </c>
      <c r="K66" s="76">
        <v>450000</v>
      </c>
      <c r="L66" s="76">
        <v>500000</v>
      </c>
      <c r="M66" s="76">
        <v>400000</v>
      </c>
      <c r="N66" s="76">
        <v>400000</v>
      </c>
      <c r="O66" s="76">
        <v>200000</v>
      </c>
      <c r="P66" s="657">
        <v>0</v>
      </c>
      <c r="Q66" s="23">
        <v>0</v>
      </c>
      <c r="R66" s="452">
        <f aca="true" t="shared" si="26" ref="R66:R72">P66-Q66</f>
        <v>0</v>
      </c>
      <c r="S66" s="76">
        <v>0</v>
      </c>
      <c r="T66" s="657">
        <v>0</v>
      </c>
      <c r="U66" s="23">
        <v>0</v>
      </c>
      <c r="V66" s="671">
        <f aca="true" t="shared" si="27" ref="V66:V72">T66-U66</f>
        <v>0</v>
      </c>
      <c r="W66" s="76">
        <v>0</v>
      </c>
      <c r="X66" s="657">
        <v>0</v>
      </c>
      <c r="Y66" s="23">
        <v>0</v>
      </c>
      <c r="Z66" s="452">
        <f aca="true" t="shared" si="28" ref="Z66:Z72">X66-Y66</f>
        <v>0</v>
      </c>
      <c r="AA66" s="76">
        <v>0</v>
      </c>
      <c r="AB66" s="23">
        <f aca="true" t="shared" si="29" ref="AB66:AB72">P66+T66+X66</f>
        <v>0</v>
      </c>
    </row>
    <row r="67" spans="1:28" ht="16.5" customHeight="1">
      <c r="A67" s="1032"/>
      <c r="B67" s="84" t="s">
        <v>536</v>
      </c>
      <c r="C67" s="85" t="s">
        <v>281</v>
      </c>
      <c r="D67" s="1024"/>
      <c r="E67" s="86" t="s">
        <v>282</v>
      </c>
      <c r="F67" s="87" t="s">
        <v>5</v>
      </c>
      <c r="G67" s="76">
        <v>0</v>
      </c>
      <c r="H67" s="88">
        <v>0</v>
      </c>
      <c r="I67" s="77">
        <v>15000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/>
      <c r="P67" s="657">
        <v>0</v>
      </c>
      <c r="Q67" s="23">
        <v>0</v>
      </c>
      <c r="R67" s="452">
        <f t="shared" si="26"/>
        <v>0</v>
      </c>
      <c r="S67" s="76">
        <v>0</v>
      </c>
      <c r="T67" s="657">
        <v>0</v>
      </c>
      <c r="U67" s="23">
        <v>0</v>
      </c>
      <c r="V67" s="671">
        <f t="shared" si="27"/>
        <v>0</v>
      </c>
      <c r="W67" s="76">
        <v>0</v>
      </c>
      <c r="X67" s="657">
        <v>0</v>
      </c>
      <c r="Y67" s="23">
        <v>0</v>
      </c>
      <c r="Z67" s="452">
        <f t="shared" si="28"/>
        <v>0</v>
      </c>
      <c r="AA67" s="76">
        <v>0</v>
      </c>
      <c r="AB67" s="23">
        <f t="shared" si="29"/>
        <v>0</v>
      </c>
    </row>
    <row r="68" spans="1:28" ht="16.5" customHeight="1">
      <c r="A68" s="1032"/>
      <c r="B68" s="84" t="s">
        <v>536</v>
      </c>
      <c r="C68" s="618" t="s">
        <v>281</v>
      </c>
      <c r="D68" s="1024"/>
      <c r="E68" s="620" t="s">
        <v>319</v>
      </c>
      <c r="F68" s="621" t="s">
        <v>283</v>
      </c>
      <c r="G68" s="622">
        <v>0</v>
      </c>
      <c r="H68" s="623">
        <v>0</v>
      </c>
      <c r="I68" s="624">
        <v>25000</v>
      </c>
      <c r="J68" s="622">
        <v>0</v>
      </c>
      <c r="K68" s="622">
        <v>160000</v>
      </c>
      <c r="L68" s="622">
        <v>100000</v>
      </c>
      <c r="M68" s="622">
        <v>50000</v>
      </c>
      <c r="N68" s="622">
        <v>500000</v>
      </c>
      <c r="O68" s="622">
        <v>30000</v>
      </c>
      <c r="P68" s="657">
        <v>0</v>
      </c>
      <c r="Q68" s="23">
        <v>0</v>
      </c>
      <c r="R68" s="625">
        <f t="shared" si="26"/>
        <v>0</v>
      </c>
      <c r="S68" s="622">
        <v>0</v>
      </c>
      <c r="T68" s="657">
        <v>0</v>
      </c>
      <c r="U68" s="23">
        <v>0</v>
      </c>
      <c r="V68" s="672">
        <f t="shared" si="27"/>
        <v>0</v>
      </c>
      <c r="W68" s="622">
        <v>0</v>
      </c>
      <c r="X68" s="657">
        <v>0</v>
      </c>
      <c r="Y68" s="23">
        <v>0</v>
      </c>
      <c r="Z68" s="625">
        <f t="shared" si="28"/>
        <v>0</v>
      </c>
      <c r="AA68" s="622">
        <v>0</v>
      </c>
      <c r="AB68" s="626">
        <f t="shared" si="29"/>
        <v>0</v>
      </c>
    </row>
    <row r="69" spans="1:28" ht="16.5" customHeight="1">
      <c r="A69" s="1032"/>
      <c r="B69" s="84" t="s">
        <v>536</v>
      </c>
      <c r="C69" s="86" t="s">
        <v>281</v>
      </c>
      <c r="D69" s="1024"/>
      <c r="E69" s="86" t="s">
        <v>343</v>
      </c>
      <c r="F69" s="87" t="s">
        <v>285</v>
      </c>
      <c r="G69" s="76">
        <v>150000</v>
      </c>
      <c r="H69" s="76">
        <v>1400000</v>
      </c>
      <c r="I69" s="77">
        <v>450000</v>
      </c>
      <c r="J69" s="76">
        <v>0</v>
      </c>
      <c r="K69" s="76">
        <v>200000</v>
      </c>
      <c r="L69" s="76">
        <v>400000</v>
      </c>
      <c r="M69" s="76">
        <v>300000</v>
      </c>
      <c r="N69" s="76">
        <v>300000</v>
      </c>
      <c r="O69" s="76">
        <v>500000</v>
      </c>
      <c r="P69" s="657">
        <v>0</v>
      </c>
      <c r="Q69" s="23">
        <v>0</v>
      </c>
      <c r="R69" s="452">
        <f>P69-Q69</f>
        <v>0</v>
      </c>
      <c r="S69" s="76">
        <v>0</v>
      </c>
      <c r="T69" s="657">
        <v>0</v>
      </c>
      <c r="U69" s="23">
        <v>0</v>
      </c>
      <c r="V69" s="671">
        <f>T69-U69</f>
        <v>0</v>
      </c>
      <c r="W69" s="76">
        <v>0</v>
      </c>
      <c r="X69" s="657">
        <v>0</v>
      </c>
      <c r="Y69" s="23">
        <v>0</v>
      </c>
      <c r="Z69" s="452">
        <f>X69-Y69</f>
        <v>0</v>
      </c>
      <c r="AA69" s="76">
        <v>0</v>
      </c>
      <c r="AB69" s="23">
        <f>P69+T69+X69</f>
        <v>0</v>
      </c>
    </row>
    <row r="70" spans="1:28" ht="16.5" customHeight="1">
      <c r="A70" s="1032"/>
      <c r="B70" s="84" t="s">
        <v>536</v>
      </c>
      <c r="C70" s="619" t="s">
        <v>281</v>
      </c>
      <c r="D70" s="1024"/>
      <c r="E70" s="71" t="s">
        <v>321</v>
      </c>
      <c r="F70" s="73" t="s">
        <v>284</v>
      </c>
      <c r="G70" s="74">
        <v>0</v>
      </c>
      <c r="H70" s="74">
        <v>550000</v>
      </c>
      <c r="I70" s="75">
        <v>570000</v>
      </c>
      <c r="J70" s="74">
        <v>1000000</v>
      </c>
      <c r="K70" s="74">
        <v>1070000</v>
      </c>
      <c r="L70" s="74">
        <v>1700000</v>
      </c>
      <c r="M70" s="74">
        <v>1600000</v>
      </c>
      <c r="N70" s="74">
        <v>1600000</v>
      </c>
      <c r="O70" s="74">
        <v>1000000</v>
      </c>
      <c r="P70" s="657">
        <v>0</v>
      </c>
      <c r="Q70" s="23">
        <v>0</v>
      </c>
      <c r="R70" s="451">
        <f t="shared" si="26"/>
        <v>0</v>
      </c>
      <c r="S70" s="74">
        <v>0</v>
      </c>
      <c r="T70" s="657">
        <v>0</v>
      </c>
      <c r="U70" s="23">
        <v>0</v>
      </c>
      <c r="V70" s="673">
        <f t="shared" si="27"/>
        <v>0</v>
      </c>
      <c r="W70" s="74">
        <v>0</v>
      </c>
      <c r="X70" s="657">
        <v>0</v>
      </c>
      <c r="Y70" s="23">
        <v>0</v>
      </c>
      <c r="Z70" s="451">
        <f t="shared" si="28"/>
        <v>0</v>
      </c>
      <c r="AA70" s="74">
        <v>0</v>
      </c>
      <c r="AB70" s="627">
        <f t="shared" si="29"/>
        <v>0</v>
      </c>
    </row>
    <row r="71" spans="1:28" ht="16.5" customHeight="1">
      <c r="A71" s="1032"/>
      <c r="B71" s="84" t="s">
        <v>536</v>
      </c>
      <c r="C71" s="85" t="s">
        <v>281</v>
      </c>
      <c r="D71" s="1024"/>
      <c r="E71" s="71" t="s">
        <v>323</v>
      </c>
      <c r="F71" s="73" t="s">
        <v>6</v>
      </c>
      <c r="G71" s="74">
        <v>0</v>
      </c>
      <c r="H71" s="74">
        <v>550000</v>
      </c>
      <c r="I71" s="77">
        <v>620000</v>
      </c>
      <c r="J71" s="76">
        <v>0</v>
      </c>
      <c r="K71" s="76">
        <v>0</v>
      </c>
      <c r="L71" s="76">
        <v>100000</v>
      </c>
      <c r="M71" s="76">
        <v>50000</v>
      </c>
      <c r="N71" s="76">
        <v>100000</v>
      </c>
      <c r="O71" s="76">
        <v>70000</v>
      </c>
      <c r="P71" s="657">
        <v>0</v>
      </c>
      <c r="Q71" s="23">
        <v>0</v>
      </c>
      <c r="R71" s="452">
        <f t="shared" si="26"/>
        <v>0</v>
      </c>
      <c r="S71" s="74">
        <v>0</v>
      </c>
      <c r="T71" s="657">
        <v>0</v>
      </c>
      <c r="U71" s="23">
        <v>0</v>
      </c>
      <c r="V71" s="671">
        <f t="shared" si="27"/>
        <v>0</v>
      </c>
      <c r="W71" s="74">
        <v>0</v>
      </c>
      <c r="X71" s="657">
        <v>0</v>
      </c>
      <c r="Y71" s="23">
        <v>0</v>
      </c>
      <c r="Z71" s="452">
        <f t="shared" si="28"/>
        <v>0</v>
      </c>
      <c r="AA71" s="74">
        <v>0</v>
      </c>
      <c r="AB71" s="23">
        <f t="shared" si="29"/>
        <v>0</v>
      </c>
    </row>
    <row r="72" spans="1:28" ht="16.5" customHeight="1" thickBot="1">
      <c r="A72" s="1025"/>
      <c r="B72" s="89" t="s">
        <v>536</v>
      </c>
      <c r="C72" s="90" t="s">
        <v>281</v>
      </c>
      <c r="D72" s="1076"/>
      <c r="E72" s="78" t="s">
        <v>324</v>
      </c>
      <c r="F72" s="80" t="s">
        <v>304</v>
      </c>
      <c r="G72" s="81">
        <v>700000</v>
      </c>
      <c r="H72" s="81">
        <v>397000</v>
      </c>
      <c r="I72" s="83">
        <v>461000</v>
      </c>
      <c r="J72" s="82">
        <v>0</v>
      </c>
      <c r="K72" s="82">
        <v>110000</v>
      </c>
      <c r="L72" s="82">
        <v>100000</v>
      </c>
      <c r="M72" s="82">
        <v>50000</v>
      </c>
      <c r="N72" s="82">
        <v>50000</v>
      </c>
      <c r="O72" s="82">
        <v>20000</v>
      </c>
      <c r="P72" s="657">
        <v>0</v>
      </c>
      <c r="Q72" s="23">
        <v>0</v>
      </c>
      <c r="R72" s="454">
        <f t="shared" si="26"/>
        <v>0</v>
      </c>
      <c r="S72" s="81">
        <v>0</v>
      </c>
      <c r="T72" s="657">
        <v>0</v>
      </c>
      <c r="U72" s="23">
        <v>0</v>
      </c>
      <c r="V72" s="674">
        <f t="shared" si="27"/>
        <v>0</v>
      </c>
      <c r="W72" s="81">
        <v>0</v>
      </c>
      <c r="X72" s="657">
        <v>0</v>
      </c>
      <c r="Y72" s="23">
        <v>0</v>
      </c>
      <c r="Z72" s="454">
        <f t="shared" si="28"/>
        <v>0</v>
      </c>
      <c r="AA72" s="81">
        <v>0</v>
      </c>
      <c r="AB72" s="37">
        <f t="shared" si="29"/>
        <v>0</v>
      </c>
    </row>
    <row r="73" spans="1:28" ht="9.75" customHeight="1" thickBot="1">
      <c r="A73" s="40"/>
      <c r="B73" s="41"/>
      <c r="C73" s="41"/>
      <c r="D73" s="41"/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</row>
    <row r="74" spans="1:28" ht="21" customHeight="1" thickBot="1">
      <c r="A74" s="1023" t="s">
        <v>509</v>
      </c>
      <c r="B74" s="1026"/>
      <c r="C74" s="1027"/>
      <c r="D74" s="1027"/>
      <c r="E74" s="1027"/>
      <c r="F74" s="1028"/>
      <c r="G74" s="44">
        <f aca="true" t="shared" si="30" ref="G74:AB74">G75</f>
        <v>3930000</v>
      </c>
      <c r="H74" s="44">
        <f t="shared" si="30"/>
        <v>0</v>
      </c>
      <c r="I74" s="45">
        <f t="shared" si="30"/>
        <v>1000000</v>
      </c>
      <c r="J74" s="44">
        <f t="shared" si="30"/>
        <v>4090000</v>
      </c>
      <c r="K74" s="44">
        <f t="shared" si="30"/>
        <v>4000000</v>
      </c>
      <c r="L74" s="44">
        <f t="shared" si="30"/>
        <v>0</v>
      </c>
      <c r="M74" s="44">
        <f t="shared" si="30"/>
        <v>500000</v>
      </c>
      <c r="N74" s="44">
        <f t="shared" si="30"/>
        <v>0</v>
      </c>
      <c r="O74" s="44">
        <f t="shared" si="30"/>
        <v>0</v>
      </c>
      <c r="P74" s="324">
        <f t="shared" si="30"/>
        <v>0</v>
      </c>
      <c r="Q74" s="325">
        <f t="shared" si="30"/>
        <v>0</v>
      </c>
      <c r="R74" s="446">
        <f t="shared" si="30"/>
        <v>0</v>
      </c>
      <c r="S74" s="44">
        <f t="shared" si="30"/>
        <v>0</v>
      </c>
      <c r="T74" s="324">
        <f t="shared" si="30"/>
        <v>0</v>
      </c>
      <c r="U74" s="325">
        <f t="shared" si="30"/>
        <v>0</v>
      </c>
      <c r="V74" s="446">
        <f t="shared" si="30"/>
        <v>0</v>
      </c>
      <c r="W74" s="44">
        <f t="shared" si="30"/>
        <v>0</v>
      </c>
      <c r="X74" s="324">
        <f t="shared" si="30"/>
        <v>0</v>
      </c>
      <c r="Y74" s="325">
        <f t="shared" si="30"/>
        <v>0</v>
      </c>
      <c r="Z74" s="446">
        <f t="shared" si="30"/>
        <v>0</v>
      </c>
      <c r="AA74" s="44">
        <f t="shared" si="30"/>
        <v>0</v>
      </c>
      <c r="AB74" s="44">
        <f t="shared" si="30"/>
        <v>0</v>
      </c>
    </row>
    <row r="75" spans="1:28" ht="16.5" customHeight="1" thickBot="1">
      <c r="A75" s="1024"/>
      <c r="B75" s="13" t="s">
        <v>536</v>
      </c>
      <c r="C75" s="13" t="s">
        <v>281</v>
      </c>
      <c r="D75" s="13">
        <v>2</v>
      </c>
      <c r="E75" s="14" t="s">
        <v>7</v>
      </c>
      <c r="F75" s="359" t="s">
        <v>8</v>
      </c>
      <c r="G75" s="15">
        <f aca="true" t="shared" si="31" ref="G75:AB75">SUM(G76)</f>
        <v>3930000</v>
      </c>
      <c r="H75" s="15">
        <f t="shared" si="31"/>
        <v>0</v>
      </c>
      <c r="I75" s="16">
        <f t="shared" si="31"/>
        <v>1000000</v>
      </c>
      <c r="J75" s="15">
        <f t="shared" si="31"/>
        <v>4090000</v>
      </c>
      <c r="K75" s="15">
        <f t="shared" si="31"/>
        <v>4000000</v>
      </c>
      <c r="L75" s="15">
        <f t="shared" si="31"/>
        <v>0</v>
      </c>
      <c r="M75" s="15">
        <f t="shared" si="31"/>
        <v>500000</v>
      </c>
      <c r="N75" s="15">
        <f t="shared" si="31"/>
        <v>0</v>
      </c>
      <c r="O75" s="15">
        <f t="shared" si="31"/>
        <v>0</v>
      </c>
      <c r="P75" s="316">
        <f t="shared" si="31"/>
        <v>0</v>
      </c>
      <c r="Q75" s="317">
        <f t="shared" si="31"/>
        <v>0</v>
      </c>
      <c r="R75" s="441">
        <f t="shared" si="31"/>
        <v>0</v>
      </c>
      <c r="S75" s="15">
        <f t="shared" si="31"/>
        <v>0</v>
      </c>
      <c r="T75" s="316">
        <f t="shared" si="31"/>
        <v>0</v>
      </c>
      <c r="U75" s="317">
        <f t="shared" si="31"/>
        <v>0</v>
      </c>
      <c r="V75" s="441">
        <f t="shared" si="31"/>
        <v>0</v>
      </c>
      <c r="W75" s="15">
        <f t="shared" si="31"/>
        <v>0</v>
      </c>
      <c r="X75" s="316">
        <f t="shared" si="31"/>
        <v>0</v>
      </c>
      <c r="Y75" s="317">
        <f t="shared" si="31"/>
        <v>0</v>
      </c>
      <c r="Z75" s="441">
        <f t="shared" si="31"/>
        <v>0</v>
      </c>
      <c r="AA75" s="15">
        <f t="shared" si="31"/>
        <v>0</v>
      </c>
      <c r="AB75" s="15">
        <f t="shared" si="31"/>
        <v>0</v>
      </c>
    </row>
    <row r="76" spans="1:28" ht="16.5" customHeight="1" thickBot="1">
      <c r="A76" s="1025"/>
      <c r="B76" s="91" t="s">
        <v>536</v>
      </c>
      <c r="C76" s="91" t="s">
        <v>281</v>
      </c>
      <c r="D76" s="91">
        <v>2</v>
      </c>
      <c r="E76" s="91" t="s">
        <v>286</v>
      </c>
      <c r="F76" s="92" t="s">
        <v>313</v>
      </c>
      <c r="G76" s="93">
        <v>3930000</v>
      </c>
      <c r="H76" s="93">
        <v>0</v>
      </c>
      <c r="I76" s="94">
        <v>1000000</v>
      </c>
      <c r="J76" s="93">
        <v>4090000</v>
      </c>
      <c r="K76" s="93">
        <v>4000000</v>
      </c>
      <c r="L76" s="93">
        <v>0</v>
      </c>
      <c r="M76" s="93">
        <v>500000</v>
      </c>
      <c r="N76" s="93">
        <v>0</v>
      </c>
      <c r="O76" s="93">
        <v>0</v>
      </c>
      <c r="P76" s="657">
        <v>0</v>
      </c>
      <c r="Q76" s="23">
        <v>0</v>
      </c>
      <c r="R76" s="455">
        <f>P76-Q76</f>
        <v>0</v>
      </c>
      <c r="S76" s="93">
        <v>0</v>
      </c>
      <c r="T76" s="657">
        <v>0</v>
      </c>
      <c r="U76" s="23">
        <v>0</v>
      </c>
      <c r="V76" s="455">
        <f>T76-U76</f>
        <v>0</v>
      </c>
      <c r="W76" s="93">
        <v>0</v>
      </c>
      <c r="X76" s="657">
        <v>0</v>
      </c>
      <c r="Y76" s="23">
        <v>0</v>
      </c>
      <c r="Z76" s="542">
        <f>X76-Y76</f>
        <v>0</v>
      </c>
      <c r="AA76" s="93">
        <v>0</v>
      </c>
      <c r="AB76" s="39">
        <f>P76+T76+X76</f>
        <v>0</v>
      </c>
    </row>
    <row r="77" spans="1:28" ht="9.75" customHeight="1" thickBot="1">
      <c r="A77" s="40"/>
      <c r="B77" s="41"/>
      <c r="C77" s="41"/>
      <c r="D77" s="41"/>
      <c r="E77" s="41"/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3"/>
    </row>
    <row r="78" spans="1:28" ht="21" customHeight="1" thickBot="1">
      <c r="A78" s="1023" t="s">
        <v>180</v>
      </c>
      <c r="B78" s="1026"/>
      <c r="C78" s="1027"/>
      <c r="D78" s="1027"/>
      <c r="E78" s="1027"/>
      <c r="F78" s="1028"/>
      <c r="G78" s="44">
        <f aca="true" t="shared" si="32" ref="G78:AB78">G79</f>
        <v>0</v>
      </c>
      <c r="H78" s="44">
        <f t="shared" si="32"/>
        <v>0</v>
      </c>
      <c r="I78" s="45">
        <f t="shared" si="32"/>
        <v>261000</v>
      </c>
      <c r="J78" s="44">
        <f t="shared" si="32"/>
        <v>0</v>
      </c>
      <c r="K78" s="44">
        <f t="shared" si="32"/>
        <v>0</v>
      </c>
      <c r="L78" s="44">
        <f t="shared" si="32"/>
        <v>0</v>
      </c>
      <c r="M78" s="44">
        <f t="shared" si="32"/>
        <v>0</v>
      </c>
      <c r="N78" s="44">
        <f t="shared" si="32"/>
        <v>0</v>
      </c>
      <c r="O78" s="44">
        <f t="shared" si="32"/>
        <v>0</v>
      </c>
      <c r="P78" s="324">
        <f t="shared" si="32"/>
        <v>0</v>
      </c>
      <c r="Q78" s="325">
        <f t="shared" si="32"/>
        <v>0</v>
      </c>
      <c r="R78" s="446">
        <f t="shared" si="32"/>
        <v>0</v>
      </c>
      <c r="S78" s="44">
        <f t="shared" si="32"/>
        <v>0</v>
      </c>
      <c r="T78" s="324">
        <f t="shared" si="32"/>
        <v>0</v>
      </c>
      <c r="U78" s="325">
        <f t="shared" si="32"/>
        <v>0</v>
      </c>
      <c r="V78" s="446">
        <f t="shared" si="32"/>
        <v>0</v>
      </c>
      <c r="W78" s="44">
        <f t="shared" si="32"/>
        <v>0</v>
      </c>
      <c r="X78" s="324">
        <f t="shared" si="32"/>
        <v>0</v>
      </c>
      <c r="Y78" s="325">
        <f t="shared" si="32"/>
        <v>0</v>
      </c>
      <c r="Z78" s="446">
        <f t="shared" si="32"/>
        <v>0</v>
      </c>
      <c r="AA78" s="44">
        <f t="shared" si="32"/>
        <v>0</v>
      </c>
      <c r="AB78" s="44">
        <f t="shared" si="32"/>
        <v>0</v>
      </c>
    </row>
    <row r="79" spans="1:28" ht="16.5" customHeight="1" thickBot="1">
      <c r="A79" s="1024"/>
      <c r="B79" s="13" t="s">
        <v>536</v>
      </c>
      <c r="C79" s="13" t="s">
        <v>281</v>
      </c>
      <c r="D79" s="13">
        <v>2</v>
      </c>
      <c r="E79" s="14" t="s">
        <v>9</v>
      </c>
      <c r="F79" s="359" t="s">
        <v>41</v>
      </c>
      <c r="G79" s="15">
        <f aca="true" t="shared" si="33" ref="G79:AB79">SUM(G80)</f>
        <v>0</v>
      </c>
      <c r="H79" s="15">
        <f t="shared" si="33"/>
        <v>0</v>
      </c>
      <c r="I79" s="16">
        <f t="shared" si="33"/>
        <v>261000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si="33"/>
        <v>0</v>
      </c>
      <c r="N79" s="15">
        <f t="shared" si="33"/>
        <v>0</v>
      </c>
      <c r="O79" s="15">
        <f t="shared" si="33"/>
        <v>0</v>
      </c>
      <c r="P79" s="316">
        <f t="shared" si="33"/>
        <v>0</v>
      </c>
      <c r="Q79" s="317">
        <f t="shared" si="33"/>
        <v>0</v>
      </c>
      <c r="R79" s="441">
        <f t="shared" si="33"/>
        <v>0</v>
      </c>
      <c r="S79" s="15">
        <f t="shared" si="33"/>
        <v>0</v>
      </c>
      <c r="T79" s="316">
        <f t="shared" si="33"/>
        <v>0</v>
      </c>
      <c r="U79" s="317">
        <f t="shared" si="33"/>
        <v>0</v>
      </c>
      <c r="V79" s="441">
        <f t="shared" si="33"/>
        <v>0</v>
      </c>
      <c r="W79" s="15">
        <f t="shared" si="33"/>
        <v>0</v>
      </c>
      <c r="X79" s="316">
        <f t="shared" si="33"/>
        <v>0</v>
      </c>
      <c r="Y79" s="317">
        <f t="shared" si="33"/>
        <v>0</v>
      </c>
      <c r="Z79" s="441">
        <f t="shared" si="33"/>
        <v>0</v>
      </c>
      <c r="AA79" s="15">
        <f t="shared" si="33"/>
        <v>0</v>
      </c>
      <c r="AB79" s="15">
        <f t="shared" si="33"/>
        <v>0</v>
      </c>
    </row>
    <row r="80" spans="1:28" ht="16.5" customHeight="1" thickBot="1">
      <c r="A80" s="1025"/>
      <c r="B80" s="91" t="s">
        <v>536</v>
      </c>
      <c r="C80" s="91" t="s">
        <v>281</v>
      </c>
      <c r="D80" s="91">
        <v>2</v>
      </c>
      <c r="E80" s="91" t="s">
        <v>287</v>
      </c>
      <c r="F80" s="92" t="s">
        <v>42</v>
      </c>
      <c r="G80" s="93">
        <v>0</v>
      </c>
      <c r="H80" s="93">
        <v>0</v>
      </c>
      <c r="I80" s="93">
        <v>261000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336">
        <v>0</v>
      </c>
      <c r="Q80" s="337">
        <v>0</v>
      </c>
      <c r="R80" s="455">
        <f>P80-Q80</f>
        <v>0</v>
      </c>
      <c r="S80" s="93">
        <v>0</v>
      </c>
      <c r="T80" s="336">
        <v>0</v>
      </c>
      <c r="U80" s="337">
        <v>0</v>
      </c>
      <c r="V80" s="455">
        <f>T80-U80</f>
        <v>0</v>
      </c>
      <c r="W80" s="93">
        <v>0</v>
      </c>
      <c r="X80" s="336">
        <v>0</v>
      </c>
      <c r="Y80" s="337">
        <v>0</v>
      </c>
      <c r="Z80" s="455">
        <f>X80-Y80</f>
        <v>0</v>
      </c>
      <c r="AA80" s="93">
        <v>0</v>
      </c>
      <c r="AB80" s="39">
        <f>P80+T80+X80</f>
        <v>0</v>
      </c>
    </row>
    <row r="81" spans="1:28" s="668" customFormat="1" ht="15" customHeight="1">
      <c r="A81" s="41"/>
      <c r="B81" s="41"/>
      <c r="C81" s="95"/>
      <c r="D81" s="95"/>
      <c r="E81" s="95"/>
      <c r="F81" s="95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</row>
    <row r="82" spans="1:28" s="668" customFormat="1" ht="15" customHeight="1">
      <c r="A82" s="41"/>
      <c r="B82" s="41"/>
      <c r="C82" s="95"/>
      <c r="D82" s="95"/>
      <c r="E82" s="95"/>
      <c r="F82" s="95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</row>
    <row r="83" spans="1:28" s="668" customFormat="1" ht="15" customHeight="1">
      <c r="A83" s="41"/>
      <c r="B83" s="41"/>
      <c r="C83" s="95"/>
      <c r="D83" s="95"/>
      <c r="E83" s="95"/>
      <c r="F83" s="95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</row>
    <row r="84" spans="1:28" s="668" customFormat="1" ht="15" customHeight="1">
      <c r="A84" s="41"/>
      <c r="B84" s="41"/>
      <c r="C84" s="95"/>
      <c r="D84" s="95"/>
      <c r="E84" s="95"/>
      <c r="F84" s="95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s="668" customFormat="1" ht="15" customHeight="1">
      <c r="A85" s="41"/>
      <c r="B85" s="41"/>
      <c r="C85" s="95"/>
      <c r="D85" s="95"/>
      <c r="E85" s="95"/>
      <c r="F85" s="95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</row>
    <row r="86" spans="1:28" s="668" customFormat="1" ht="15" customHeight="1">
      <c r="A86" s="41"/>
      <c r="B86" s="41"/>
      <c r="C86" s="95"/>
      <c r="D86" s="95"/>
      <c r="E86" s="95"/>
      <c r="F86" s="95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</row>
    <row r="87" spans="1:28" s="668" customFormat="1" ht="15" customHeight="1">
      <c r="A87" s="41"/>
      <c r="B87" s="41"/>
      <c r="C87" s="95"/>
      <c r="D87" s="95"/>
      <c r="E87" s="95"/>
      <c r="F87" s="95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1:28" s="668" customFormat="1" ht="15" customHeight="1">
      <c r="A88" s="41"/>
      <c r="B88" s="41"/>
      <c r="C88" s="95"/>
      <c r="D88" s="95"/>
      <c r="E88" s="95"/>
      <c r="F88" s="95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28" s="668" customFormat="1" ht="15" customHeight="1">
      <c r="A89" s="41"/>
      <c r="B89" s="41"/>
      <c r="C89" s="95"/>
      <c r="D89" s="95"/>
      <c r="E89" s="95"/>
      <c r="F89" s="95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28" s="668" customFormat="1" ht="15" customHeight="1">
      <c r="A90" s="41"/>
      <c r="B90" s="41"/>
      <c r="C90" s="95"/>
      <c r="D90" s="95"/>
      <c r="E90" s="95"/>
      <c r="F90" s="95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</row>
    <row r="91" spans="1:28" s="668" customFormat="1" ht="15" customHeight="1">
      <c r="A91" s="41"/>
      <c r="B91" s="41"/>
      <c r="C91" s="95"/>
      <c r="D91" s="95"/>
      <c r="E91" s="95"/>
      <c r="F91" s="95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</row>
    <row r="92" spans="1:28" s="668" customFormat="1" ht="15" customHeight="1">
      <c r="A92" s="41"/>
      <c r="B92" s="41"/>
      <c r="C92" s="95"/>
      <c r="D92" s="95"/>
      <c r="E92" s="95"/>
      <c r="F92" s="95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s="668" customFormat="1" ht="15" customHeight="1">
      <c r="A93" s="41"/>
      <c r="B93" s="41"/>
      <c r="C93" s="95"/>
      <c r="D93" s="95"/>
      <c r="E93" s="95"/>
      <c r="F93" s="95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s="668" customFormat="1" ht="15" customHeight="1">
      <c r="A94" s="41"/>
      <c r="B94" s="41"/>
      <c r="C94" s="95"/>
      <c r="D94" s="95"/>
      <c r="E94" s="95"/>
      <c r="F94" s="95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s="668" customFormat="1" ht="15" customHeight="1">
      <c r="A95" s="41"/>
      <c r="B95" s="41"/>
      <c r="C95" s="95"/>
      <c r="D95" s="95"/>
      <c r="E95" s="95"/>
      <c r="F95" s="95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</row>
    <row r="96" spans="1:28" s="668" customFormat="1" ht="15" customHeight="1">
      <c r="A96" s="41"/>
      <c r="B96" s="41"/>
      <c r="C96" s="95"/>
      <c r="D96" s="95"/>
      <c r="E96" s="95"/>
      <c r="F96" s="95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s="668" customFormat="1" ht="15" customHeight="1" thickBot="1">
      <c r="A97" s="41"/>
      <c r="B97" s="41"/>
      <c r="C97" s="95"/>
      <c r="D97" s="95"/>
      <c r="E97" s="95"/>
      <c r="F97" s="95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</row>
    <row r="98" spans="1:28" s="654" customFormat="1" ht="22.5" customHeight="1" thickBot="1">
      <c r="A98" s="6"/>
      <c r="B98" s="1029" t="s">
        <v>288</v>
      </c>
      <c r="C98" s="1030"/>
      <c r="D98" s="1030"/>
      <c r="E98" s="1030"/>
      <c r="F98" s="1031"/>
      <c r="G98" s="55">
        <f aca="true" t="shared" si="34" ref="G98:AB98">G99+G103+G107+G113+G117+G121+G125</f>
        <v>9560000</v>
      </c>
      <c r="H98" s="55">
        <f t="shared" si="34"/>
        <v>10840000</v>
      </c>
      <c r="I98" s="55">
        <f t="shared" si="34"/>
        <v>13208000</v>
      </c>
      <c r="J98" s="55">
        <f t="shared" si="34"/>
        <v>11935000</v>
      </c>
      <c r="K98" s="55">
        <f t="shared" si="34"/>
        <v>11000000</v>
      </c>
      <c r="L98" s="55">
        <f t="shared" si="34"/>
        <v>13200000</v>
      </c>
      <c r="M98" s="55">
        <f t="shared" si="34"/>
        <v>14500000</v>
      </c>
      <c r="N98" s="55">
        <f t="shared" si="34"/>
        <v>13900000</v>
      </c>
      <c r="O98" s="55">
        <f t="shared" si="34"/>
        <v>15982000</v>
      </c>
      <c r="P98" s="326">
        <f t="shared" si="34"/>
        <v>0</v>
      </c>
      <c r="Q98" s="327">
        <f t="shared" si="34"/>
        <v>0</v>
      </c>
      <c r="R98" s="448">
        <f t="shared" si="34"/>
        <v>0</v>
      </c>
      <c r="S98" s="55">
        <f>S99+S103+S107+S113+S117+S121+S125</f>
        <v>0</v>
      </c>
      <c r="T98" s="326">
        <f t="shared" si="34"/>
        <v>0</v>
      </c>
      <c r="U98" s="327">
        <f t="shared" si="34"/>
        <v>0</v>
      </c>
      <c r="V98" s="448">
        <f t="shared" si="34"/>
        <v>0</v>
      </c>
      <c r="W98" s="55">
        <f t="shared" si="34"/>
        <v>0</v>
      </c>
      <c r="X98" s="326">
        <f t="shared" si="34"/>
        <v>0</v>
      </c>
      <c r="Y98" s="327">
        <f t="shared" si="34"/>
        <v>0</v>
      </c>
      <c r="Z98" s="448">
        <f t="shared" si="34"/>
        <v>0</v>
      </c>
      <c r="AA98" s="55">
        <f t="shared" si="34"/>
        <v>0</v>
      </c>
      <c r="AB98" s="55">
        <f t="shared" si="34"/>
        <v>0</v>
      </c>
    </row>
    <row r="99" spans="1:28" ht="21" customHeight="1" thickBot="1">
      <c r="A99" s="1033" t="s">
        <v>181</v>
      </c>
      <c r="B99" s="1026"/>
      <c r="C99" s="1027"/>
      <c r="D99" s="1027"/>
      <c r="E99" s="1027"/>
      <c r="F99" s="1028"/>
      <c r="G99" s="44">
        <f aca="true" t="shared" si="35" ref="G99:AB99">G100</f>
        <v>150000</v>
      </c>
      <c r="H99" s="44">
        <f t="shared" si="35"/>
        <v>170000</v>
      </c>
      <c r="I99" s="45">
        <f t="shared" si="35"/>
        <v>175000</v>
      </c>
      <c r="J99" s="44">
        <f t="shared" si="35"/>
        <v>125000</v>
      </c>
      <c r="K99" s="44">
        <f t="shared" si="35"/>
        <v>150000</v>
      </c>
      <c r="L99" s="44">
        <f t="shared" si="35"/>
        <v>100000</v>
      </c>
      <c r="M99" s="44">
        <f t="shared" si="35"/>
        <v>100000</v>
      </c>
      <c r="N99" s="44">
        <f t="shared" si="35"/>
        <v>100000</v>
      </c>
      <c r="O99" s="44">
        <f t="shared" si="35"/>
        <v>100000</v>
      </c>
      <c r="P99" s="324">
        <f t="shared" si="35"/>
        <v>0</v>
      </c>
      <c r="Q99" s="325">
        <f t="shared" si="35"/>
        <v>0</v>
      </c>
      <c r="R99" s="446">
        <f t="shared" si="35"/>
        <v>0</v>
      </c>
      <c r="S99" s="44">
        <f t="shared" si="35"/>
        <v>0</v>
      </c>
      <c r="T99" s="324">
        <f t="shared" si="35"/>
        <v>0</v>
      </c>
      <c r="U99" s="325">
        <f t="shared" si="35"/>
        <v>0</v>
      </c>
      <c r="V99" s="446">
        <f t="shared" si="35"/>
        <v>0</v>
      </c>
      <c r="W99" s="44">
        <f t="shared" si="35"/>
        <v>0</v>
      </c>
      <c r="X99" s="324">
        <f t="shared" si="35"/>
        <v>0</v>
      </c>
      <c r="Y99" s="325">
        <f t="shared" si="35"/>
        <v>0</v>
      </c>
      <c r="Z99" s="446">
        <f t="shared" si="35"/>
        <v>0</v>
      </c>
      <c r="AA99" s="44">
        <f t="shared" si="35"/>
        <v>0</v>
      </c>
      <c r="AB99" s="44">
        <f t="shared" si="35"/>
        <v>0</v>
      </c>
    </row>
    <row r="100" spans="1:28" ht="16.5" customHeight="1" thickBot="1">
      <c r="A100" s="1024"/>
      <c r="B100" s="13" t="s">
        <v>537</v>
      </c>
      <c r="C100" s="13" t="s">
        <v>316</v>
      </c>
      <c r="D100" s="13">
        <v>2</v>
      </c>
      <c r="E100" s="14" t="s">
        <v>7</v>
      </c>
      <c r="F100" s="359" t="s">
        <v>8</v>
      </c>
      <c r="G100" s="15">
        <f aca="true" t="shared" si="36" ref="G100:AB100">SUM(G101)</f>
        <v>150000</v>
      </c>
      <c r="H100" s="15">
        <f t="shared" si="36"/>
        <v>170000</v>
      </c>
      <c r="I100" s="16">
        <f t="shared" si="36"/>
        <v>175000</v>
      </c>
      <c r="J100" s="15">
        <f t="shared" si="36"/>
        <v>125000</v>
      </c>
      <c r="K100" s="15">
        <f t="shared" si="36"/>
        <v>150000</v>
      </c>
      <c r="L100" s="15">
        <f t="shared" si="36"/>
        <v>100000</v>
      </c>
      <c r="M100" s="15">
        <f t="shared" si="36"/>
        <v>100000</v>
      </c>
      <c r="N100" s="15">
        <f t="shared" si="36"/>
        <v>100000</v>
      </c>
      <c r="O100" s="15">
        <f t="shared" si="36"/>
        <v>100000</v>
      </c>
      <c r="P100" s="316">
        <f t="shared" si="36"/>
        <v>0</v>
      </c>
      <c r="Q100" s="317">
        <f t="shared" si="36"/>
        <v>0</v>
      </c>
      <c r="R100" s="441">
        <f t="shared" si="36"/>
        <v>0</v>
      </c>
      <c r="S100" s="15">
        <f t="shared" si="36"/>
        <v>0</v>
      </c>
      <c r="T100" s="316">
        <f t="shared" si="36"/>
        <v>0</v>
      </c>
      <c r="U100" s="317">
        <f t="shared" si="36"/>
        <v>0</v>
      </c>
      <c r="V100" s="441">
        <f t="shared" si="36"/>
        <v>0</v>
      </c>
      <c r="W100" s="15">
        <f t="shared" si="36"/>
        <v>0</v>
      </c>
      <c r="X100" s="316">
        <f t="shared" si="36"/>
        <v>0</v>
      </c>
      <c r="Y100" s="317">
        <f t="shared" si="36"/>
        <v>0</v>
      </c>
      <c r="Z100" s="441">
        <f t="shared" si="36"/>
        <v>0</v>
      </c>
      <c r="AA100" s="15">
        <f t="shared" si="36"/>
        <v>0</v>
      </c>
      <c r="AB100" s="15">
        <f t="shared" si="36"/>
        <v>0</v>
      </c>
    </row>
    <row r="101" spans="1:28" ht="16.5" customHeight="1" thickBot="1">
      <c r="A101" s="1025"/>
      <c r="B101" s="97" t="s">
        <v>537</v>
      </c>
      <c r="C101" s="97" t="s">
        <v>316</v>
      </c>
      <c r="D101" s="97">
        <v>2</v>
      </c>
      <c r="E101" s="97" t="s">
        <v>290</v>
      </c>
      <c r="F101" s="364" t="s">
        <v>409</v>
      </c>
      <c r="G101" s="98">
        <v>150000</v>
      </c>
      <c r="H101" s="98">
        <v>170000</v>
      </c>
      <c r="I101" s="53">
        <v>175000</v>
      </c>
      <c r="J101" s="98">
        <v>125000</v>
      </c>
      <c r="K101" s="98">
        <v>150000</v>
      </c>
      <c r="L101" s="98">
        <v>100000</v>
      </c>
      <c r="M101" s="98">
        <v>100000</v>
      </c>
      <c r="N101" s="98">
        <v>100000</v>
      </c>
      <c r="O101" s="731">
        <v>100000</v>
      </c>
      <c r="P101" s="657">
        <v>0</v>
      </c>
      <c r="Q101" s="23">
        <v>0</v>
      </c>
      <c r="R101" s="456">
        <f>P101-Q101</f>
        <v>0</v>
      </c>
      <c r="S101" s="98">
        <v>0</v>
      </c>
      <c r="T101" s="657">
        <v>0</v>
      </c>
      <c r="U101" s="23">
        <v>0</v>
      </c>
      <c r="V101" s="456">
        <f>T101-U101</f>
        <v>0</v>
      </c>
      <c r="W101" s="39">
        <v>0</v>
      </c>
      <c r="X101" s="657">
        <v>0</v>
      </c>
      <c r="Y101" s="23">
        <v>0</v>
      </c>
      <c r="Z101" s="542">
        <f>X101-Y101</f>
        <v>0</v>
      </c>
      <c r="AA101" s="39">
        <v>0</v>
      </c>
      <c r="AB101" s="39">
        <f>P101+T101+X101</f>
        <v>0</v>
      </c>
    </row>
    <row r="102" spans="1:28" ht="9.75" customHeight="1" thickBot="1">
      <c r="A102" s="40"/>
      <c r="B102" s="41"/>
      <c r="C102" s="41"/>
      <c r="D102" s="41"/>
      <c r="E102" s="41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>
        <v>0</v>
      </c>
      <c r="AB102" s="43"/>
    </row>
    <row r="103" spans="1:28" ht="21" customHeight="1" thickBot="1">
      <c r="A103" s="1023" t="s">
        <v>182</v>
      </c>
      <c r="B103" s="1063"/>
      <c r="C103" s="1064"/>
      <c r="D103" s="1064"/>
      <c r="E103" s="1064"/>
      <c r="F103" s="1065"/>
      <c r="G103" s="44">
        <f aca="true" t="shared" si="37" ref="G103:AB103">G104</f>
        <v>7310000</v>
      </c>
      <c r="H103" s="44">
        <f t="shared" si="37"/>
        <v>8000000</v>
      </c>
      <c r="I103" s="45">
        <f t="shared" si="37"/>
        <v>10068000</v>
      </c>
      <c r="J103" s="44">
        <f t="shared" si="37"/>
        <v>9550000</v>
      </c>
      <c r="K103" s="44">
        <f t="shared" si="37"/>
        <v>7450000</v>
      </c>
      <c r="L103" s="44">
        <f t="shared" si="37"/>
        <v>11000000</v>
      </c>
      <c r="M103" s="44">
        <f t="shared" si="37"/>
        <v>10600000</v>
      </c>
      <c r="N103" s="44">
        <f t="shared" si="37"/>
        <v>11950000</v>
      </c>
      <c r="O103" s="44">
        <f t="shared" si="37"/>
        <v>14280000</v>
      </c>
      <c r="P103" s="324">
        <f t="shared" si="37"/>
        <v>0</v>
      </c>
      <c r="Q103" s="325">
        <f t="shared" si="37"/>
        <v>0</v>
      </c>
      <c r="R103" s="446">
        <f t="shared" si="37"/>
        <v>0</v>
      </c>
      <c r="S103" s="44">
        <f t="shared" si="37"/>
        <v>0</v>
      </c>
      <c r="T103" s="324">
        <f t="shared" si="37"/>
        <v>0</v>
      </c>
      <c r="U103" s="325">
        <f t="shared" si="37"/>
        <v>0</v>
      </c>
      <c r="V103" s="446">
        <f t="shared" si="37"/>
        <v>0</v>
      </c>
      <c r="W103" s="44">
        <f t="shared" si="37"/>
        <v>0</v>
      </c>
      <c r="X103" s="324">
        <f t="shared" si="37"/>
        <v>0</v>
      </c>
      <c r="Y103" s="325">
        <f t="shared" si="37"/>
        <v>0</v>
      </c>
      <c r="Z103" s="446">
        <f t="shared" si="37"/>
        <v>0</v>
      </c>
      <c r="AA103" s="44">
        <f t="shared" si="37"/>
        <v>0</v>
      </c>
      <c r="AB103" s="44">
        <f t="shared" si="37"/>
        <v>0</v>
      </c>
    </row>
    <row r="104" spans="1:28" ht="16.5" customHeight="1" thickBot="1">
      <c r="A104" s="1024"/>
      <c r="B104" s="13" t="s">
        <v>537</v>
      </c>
      <c r="C104" s="13" t="s">
        <v>316</v>
      </c>
      <c r="D104" s="13">
        <v>2</v>
      </c>
      <c r="E104" s="14" t="s">
        <v>7</v>
      </c>
      <c r="F104" s="359" t="s">
        <v>8</v>
      </c>
      <c r="G104" s="15">
        <f aca="true" t="shared" si="38" ref="G104:AB104">SUM(G105)</f>
        <v>7310000</v>
      </c>
      <c r="H104" s="15">
        <f t="shared" si="38"/>
        <v>8000000</v>
      </c>
      <c r="I104" s="16">
        <f t="shared" si="38"/>
        <v>10068000</v>
      </c>
      <c r="J104" s="15">
        <f t="shared" si="38"/>
        <v>9550000</v>
      </c>
      <c r="K104" s="15">
        <f t="shared" si="38"/>
        <v>7450000</v>
      </c>
      <c r="L104" s="15">
        <f t="shared" si="38"/>
        <v>11000000</v>
      </c>
      <c r="M104" s="15">
        <f t="shared" si="38"/>
        <v>10600000</v>
      </c>
      <c r="N104" s="15">
        <f t="shared" si="38"/>
        <v>11950000</v>
      </c>
      <c r="O104" s="15">
        <f t="shared" si="38"/>
        <v>14280000</v>
      </c>
      <c r="P104" s="316">
        <f t="shared" si="38"/>
        <v>0</v>
      </c>
      <c r="Q104" s="317">
        <f t="shared" si="38"/>
        <v>0</v>
      </c>
      <c r="R104" s="441">
        <f t="shared" si="38"/>
        <v>0</v>
      </c>
      <c r="S104" s="15">
        <f t="shared" si="38"/>
        <v>0</v>
      </c>
      <c r="T104" s="316">
        <f t="shared" si="38"/>
        <v>0</v>
      </c>
      <c r="U104" s="317">
        <f t="shared" si="38"/>
        <v>0</v>
      </c>
      <c r="V104" s="441">
        <f t="shared" si="38"/>
        <v>0</v>
      </c>
      <c r="W104" s="15">
        <f t="shared" si="38"/>
        <v>0</v>
      </c>
      <c r="X104" s="316">
        <f t="shared" si="38"/>
        <v>0</v>
      </c>
      <c r="Y104" s="317">
        <f t="shared" si="38"/>
        <v>0</v>
      </c>
      <c r="Z104" s="441">
        <f t="shared" si="38"/>
        <v>0</v>
      </c>
      <c r="AA104" s="15">
        <f t="shared" si="38"/>
        <v>0</v>
      </c>
      <c r="AB104" s="15">
        <f t="shared" si="38"/>
        <v>0</v>
      </c>
    </row>
    <row r="105" spans="1:28" ht="16.5" customHeight="1" thickBot="1">
      <c r="A105" s="1025"/>
      <c r="B105" s="97" t="s">
        <v>537</v>
      </c>
      <c r="C105" s="97" t="s">
        <v>316</v>
      </c>
      <c r="D105" s="97">
        <v>2</v>
      </c>
      <c r="E105" s="97" t="s">
        <v>286</v>
      </c>
      <c r="F105" s="364" t="s">
        <v>43</v>
      </c>
      <c r="G105" s="98">
        <v>7310000</v>
      </c>
      <c r="H105" s="98">
        <v>8000000</v>
      </c>
      <c r="I105" s="53">
        <v>10068000</v>
      </c>
      <c r="J105" s="98">
        <v>9550000</v>
      </c>
      <c r="K105" s="98">
        <v>7450000</v>
      </c>
      <c r="L105" s="98">
        <v>11000000</v>
      </c>
      <c r="M105" s="98">
        <v>10600000</v>
      </c>
      <c r="N105" s="98">
        <v>11950000</v>
      </c>
      <c r="O105" s="731">
        <v>14280000</v>
      </c>
      <c r="P105" s="657">
        <v>0</v>
      </c>
      <c r="Q105" s="23">
        <v>0</v>
      </c>
      <c r="R105" s="456">
        <f>P105-Q105</f>
        <v>0</v>
      </c>
      <c r="S105" s="98">
        <v>0</v>
      </c>
      <c r="T105" s="338">
        <v>0</v>
      </c>
      <c r="U105" s="339">
        <v>0</v>
      </c>
      <c r="V105" s="456">
        <f>T105-U105</f>
        <v>0</v>
      </c>
      <c r="W105" s="98">
        <v>0</v>
      </c>
      <c r="X105" s="657">
        <v>0</v>
      </c>
      <c r="Y105" s="23">
        <v>0</v>
      </c>
      <c r="Z105" s="542">
        <f>X105-Y105</f>
        <v>0</v>
      </c>
      <c r="AA105" s="98">
        <v>0</v>
      </c>
      <c r="AB105" s="39">
        <f>P105+T105+X105</f>
        <v>0</v>
      </c>
    </row>
    <row r="106" spans="1:28" ht="9.75" customHeight="1" thickBot="1">
      <c r="A106" s="40"/>
      <c r="B106" s="41"/>
      <c r="C106" s="41"/>
      <c r="D106" s="41"/>
      <c r="E106" s="41"/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3"/>
    </row>
    <row r="107" spans="1:28" ht="21" customHeight="1" thickBot="1">
      <c r="A107" s="1023" t="s">
        <v>183</v>
      </c>
      <c r="B107" s="1005"/>
      <c r="C107" s="1006"/>
      <c r="D107" s="1006"/>
      <c r="E107" s="1006"/>
      <c r="F107" s="1007"/>
      <c r="G107" s="44">
        <f aca="true" t="shared" si="39" ref="G107:AB107">G108</f>
        <v>700000</v>
      </c>
      <c r="H107" s="44">
        <f t="shared" si="39"/>
        <v>790000</v>
      </c>
      <c r="I107" s="45">
        <f t="shared" si="39"/>
        <v>820000</v>
      </c>
      <c r="J107" s="44">
        <f t="shared" si="39"/>
        <v>600000</v>
      </c>
      <c r="K107" s="44">
        <f t="shared" si="39"/>
        <v>2000000</v>
      </c>
      <c r="L107" s="44">
        <f t="shared" si="39"/>
        <v>300000</v>
      </c>
      <c r="M107" s="44">
        <f t="shared" si="39"/>
        <v>300000</v>
      </c>
      <c r="N107" s="44">
        <f t="shared" si="39"/>
        <v>100000</v>
      </c>
      <c r="O107" s="44">
        <f t="shared" si="39"/>
        <v>100000</v>
      </c>
      <c r="P107" s="324">
        <f t="shared" si="39"/>
        <v>0</v>
      </c>
      <c r="Q107" s="325">
        <f t="shared" si="39"/>
        <v>0</v>
      </c>
      <c r="R107" s="446">
        <f t="shared" si="39"/>
        <v>0</v>
      </c>
      <c r="S107" s="44">
        <f t="shared" si="39"/>
        <v>0</v>
      </c>
      <c r="T107" s="324">
        <f t="shared" si="39"/>
        <v>0</v>
      </c>
      <c r="U107" s="325">
        <f t="shared" si="39"/>
        <v>0</v>
      </c>
      <c r="V107" s="446">
        <f t="shared" si="39"/>
        <v>0</v>
      </c>
      <c r="W107" s="44">
        <f t="shared" si="39"/>
        <v>0</v>
      </c>
      <c r="X107" s="324">
        <f t="shared" si="39"/>
        <v>0</v>
      </c>
      <c r="Y107" s="325">
        <f t="shared" si="39"/>
        <v>0</v>
      </c>
      <c r="Z107" s="446">
        <f t="shared" si="39"/>
        <v>0</v>
      </c>
      <c r="AA107" s="44">
        <f t="shared" si="39"/>
        <v>0</v>
      </c>
      <c r="AB107" s="44">
        <f t="shared" si="39"/>
        <v>0</v>
      </c>
    </row>
    <row r="108" spans="1:28" ht="16.5" customHeight="1" thickBot="1">
      <c r="A108" s="1024"/>
      <c r="B108" s="13" t="s">
        <v>537</v>
      </c>
      <c r="C108" s="13" t="s">
        <v>316</v>
      </c>
      <c r="D108" s="13">
        <v>2</v>
      </c>
      <c r="E108" s="14" t="s">
        <v>7</v>
      </c>
      <c r="F108" s="359" t="s">
        <v>8</v>
      </c>
      <c r="G108" s="15">
        <f aca="true" t="shared" si="40" ref="G108:AB108">SUM(G109:G111)</f>
        <v>700000</v>
      </c>
      <c r="H108" s="15">
        <f t="shared" si="40"/>
        <v>790000</v>
      </c>
      <c r="I108" s="16">
        <f t="shared" si="40"/>
        <v>820000</v>
      </c>
      <c r="J108" s="275">
        <f t="shared" si="40"/>
        <v>600000</v>
      </c>
      <c r="K108" s="275">
        <f t="shared" si="40"/>
        <v>2000000</v>
      </c>
      <c r="L108" s="275">
        <f t="shared" si="40"/>
        <v>300000</v>
      </c>
      <c r="M108" s="275">
        <f t="shared" si="40"/>
        <v>300000</v>
      </c>
      <c r="N108" s="275">
        <f t="shared" si="40"/>
        <v>100000</v>
      </c>
      <c r="O108" s="275">
        <f t="shared" si="40"/>
        <v>100000</v>
      </c>
      <c r="P108" s="340">
        <f t="shared" si="40"/>
        <v>0</v>
      </c>
      <c r="Q108" s="344">
        <f t="shared" si="40"/>
        <v>0</v>
      </c>
      <c r="R108" s="457">
        <f t="shared" si="40"/>
        <v>0</v>
      </c>
      <c r="S108" s="275">
        <f>SUM(S109:S111)</f>
        <v>0</v>
      </c>
      <c r="T108" s="340">
        <f t="shared" si="40"/>
        <v>0</v>
      </c>
      <c r="U108" s="344">
        <f t="shared" si="40"/>
        <v>0</v>
      </c>
      <c r="V108" s="457">
        <f t="shared" si="40"/>
        <v>0</v>
      </c>
      <c r="W108" s="275">
        <f t="shared" si="40"/>
        <v>0</v>
      </c>
      <c r="X108" s="340">
        <f t="shared" si="40"/>
        <v>0</v>
      </c>
      <c r="Y108" s="344">
        <f t="shared" si="40"/>
        <v>0</v>
      </c>
      <c r="Z108" s="457">
        <f t="shared" si="40"/>
        <v>0</v>
      </c>
      <c r="AA108" s="275">
        <f t="shared" si="40"/>
        <v>0</v>
      </c>
      <c r="AB108" s="275">
        <f t="shared" si="40"/>
        <v>0</v>
      </c>
    </row>
    <row r="109" spans="1:28" ht="16.5" customHeight="1">
      <c r="A109" s="1032"/>
      <c r="B109" s="675" t="s">
        <v>537</v>
      </c>
      <c r="C109" s="17" t="s">
        <v>316</v>
      </c>
      <c r="D109" s="17">
        <v>2</v>
      </c>
      <c r="E109" s="17" t="s">
        <v>291</v>
      </c>
      <c r="F109" s="365" t="s">
        <v>410</v>
      </c>
      <c r="G109" s="99">
        <v>150000</v>
      </c>
      <c r="H109" s="99">
        <v>50000</v>
      </c>
      <c r="I109" s="100">
        <v>54000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732"/>
      <c r="P109" s="341">
        <v>0</v>
      </c>
      <c r="Q109" s="345">
        <v>0</v>
      </c>
      <c r="R109" s="458">
        <f>P109-Q109</f>
        <v>0</v>
      </c>
      <c r="S109" s="100">
        <v>0</v>
      </c>
      <c r="T109" s="341">
        <v>0</v>
      </c>
      <c r="U109" s="345">
        <v>0</v>
      </c>
      <c r="V109" s="458">
        <f>T109-U109</f>
        <v>0</v>
      </c>
      <c r="W109" s="100">
        <v>0</v>
      </c>
      <c r="X109" s="341">
        <v>0</v>
      </c>
      <c r="Y109" s="345">
        <v>0</v>
      </c>
      <c r="Z109" s="458">
        <f>X109-Y109</f>
        <v>0</v>
      </c>
      <c r="AA109" s="100">
        <v>0</v>
      </c>
      <c r="AB109" s="19">
        <f>P109+T109+X109</f>
        <v>0</v>
      </c>
    </row>
    <row r="110" spans="1:28" ht="16.5" customHeight="1">
      <c r="A110" s="1032"/>
      <c r="B110" s="25" t="s">
        <v>537</v>
      </c>
      <c r="C110" s="25" t="s">
        <v>316</v>
      </c>
      <c r="D110" s="25">
        <v>2</v>
      </c>
      <c r="E110" s="25" t="s">
        <v>292</v>
      </c>
      <c r="F110" s="361" t="s">
        <v>411</v>
      </c>
      <c r="G110" s="101">
        <v>350000</v>
      </c>
      <c r="H110" s="101">
        <v>150000</v>
      </c>
      <c r="I110" s="101">
        <v>155000</v>
      </c>
      <c r="J110" s="101">
        <v>400000</v>
      </c>
      <c r="K110" s="101">
        <v>0</v>
      </c>
      <c r="L110" s="101">
        <v>0</v>
      </c>
      <c r="M110" s="101">
        <v>0</v>
      </c>
      <c r="N110" s="101">
        <v>0</v>
      </c>
      <c r="O110" s="733"/>
      <c r="P110" s="342">
        <v>0</v>
      </c>
      <c r="Q110" s="346">
        <v>0</v>
      </c>
      <c r="R110" s="459">
        <f>P110-Q110</f>
        <v>0</v>
      </c>
      <c r="S110" s="101">
        <v>0</v>
      </c>
      <c r="T110" s="342">
        <v>0</v>
      </c>
      <c r="U110" s="346">
        <v>0</v>
      </c>
      <c r="V110" s="459">
        <f>T110-U110</f>
        <v>0</v>
      </c>
      <c r="W110" s="101">
        <v>0</v>
      </c>
      <c r="X110" s="342">
        <v>0</v>
      </c>
      <c r="Y110" s="346">
        <v>0</v>
      </c>
      <c r="Z110" s="459">
        <f>X110-Y110</f>
        <v>0</v>
      </c>
      <c r="AA110" s="101">
        <v>0</v>
      </c>
      <c r="AB110" s="23">
        <f>P110+T110+X110</f>
        <v>0</v>
      </c>
    </row>
    <row r="111" spans="1:28" ht="16.5" customHeight="1" thickBot="1">
      <c r="A111" s="1025"/>
      <c r="B111" s="35" t="s">
        <v>537</v>
      </c>
      <c r="C111" s="63" t="s">
        <v>316</v>
      </c>
      <c r="D111" s="63">
        <v>2</v>
      </c>
      <c r="E111" s="63" t="s">
        <v>293</v>
      </c>
      <c r="F111" s="366" t="s">
        <v>412</v>
      </c>
      <c r="G111" s="102">
        <v>200000</v>
      </c>
      <c r="H111" s="102">
        <v>590000</v>
      </c>
      <c r="I111" s="103">
        <v>611000</v>
      </c>
      <c r="J111" s="103">
        <v>200000</v>
      </c>
      <c r="K111" s="103">
        <v>2000000</v>
      </c>
      <c r="L111" s="103">
        <v>300000</v>
      </c>
      <c r="M111" s="103">
        <v>300000</v>
      </c>
      <c r="N111" s="103">
        <v>100000</v>
      </c>
      <c r="O111" s="731">
        <v>100000</v>
      </c>
      <c r="P111" s="657">
        <v>0</v>
      </c>
      <c r="Q111" s="23">
        <v>0</v>
      </c>
      <c r="R111" s="460">
        <f>P111-Q111</f>
        <v>0</v>
      </c>
      <c r="S111" s="103">
        <v>0</v>
      </c>
      <c r="T111" s="343">
        <v>0</v>
      </c>
      <c r="U111" s="347">
        <v>0</v>
      </c>
      <c r="V111" s="460">
        <f>T111-U111</f>
        <v>0</v>
      </c>
      <c r="W111" s="103">
        <v>0</v>
      </c>
      <c r="X111" s="657">
        <v>0</v>
      </c>
      <c r="Y111" s="23">
        <v>0</v>
      </c>
      <c r="Z111" s="460">
        <f>X111-Y111</f>
        <v>0</v>
      </c>
      <c r="AA111" s="103">
        <v>0</v>
      </c>
      <c r="AB111" s="37">
        <f>P111+T111+X111</f>
        <v>0</v>
      </c>
    </row>
    <row r="112" spans="1:28" ht="9.75" customHeight="1" thickBot="1">
      <c r="A112" s="40"/>
      <c r="B112" s="41"/>
      <c r="C112" s="41"/>
      <c r="D112" s="41"/>
      <c r="E112" s="41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3"/>
    </row>
    <row r="113" spans="1:28" ht="21" customHeight="1" thickBot="1">
      <c r="A113" s="1023" t="s">
        <v>259</v>
      </c>
      <c r="B113" s="1005"/>
      <c r="C113" s="1006"/>
      <c r="D113" s="1006"/>
      <c r="E113" s="1006"/>
      <c r="F113" s="1007"/>
      <c r="G113" s="44">
        <f aca="true" t="shared" si="41" ref="G113:AB113">G114</f>
        <v>200000</v>
      </c>
      <c r="H113" s="44">
        <f t="shared" si="41"/>
        <v>230000</v>
      </c>
      <c r="I113" s="45">
        <f t="shared" si="41"/>
        <v>0</v>
      </c>
      <c r="J113" s="44">
        <f t="shared" si="41"/>
        <v>0</v>
      </c>
      <c r="K113" s="44">
        <f t="shared" si="41"/>
        <v>0</v>
      </c>
      <c r="L113" s="44">
        <f t="shared" si="41"/>
        <v>0</v>
      </c>
      <c r="M113" s="44">
        <f t="shared" si="41"/>
        <v>0</v>
      </c>
      <c r="N113" s="44">
        <f t="shared" si="41"/>
        <v>0</v>
      </c>
      <c r="O113" s="44">
        <f t="shared" si="41"/>
        <v>0</v>
      </c>
      <c r="P113" s="324">
        <f t="shared" si="41"/>
        <v>0</v>
      </c>
      <c r="Q113" s="325">
        <f t="shared" si="41"/>
        <v>0</v>
      </c>
      <c r="R113" s="446">
        <f t="shared" si="41"/>
        <v>0</v>
      </c>
      <c r="S113" s="44">
        <f t="shared" si="41"/>
        <v>0</v>
      </c>
      <c r="T113" s="324">
        <f t="shared" si="41"/>
        <v>0</v>
      </c>
      <c r="U113" s="325">
        <f t="shared" si="41"/>
        <v>0</v>
      </c>
      <c r="V113" s="446">
        <f t="shared" si="41"/>
        <v>0</v>
      </c>
      <c r="W113" s="44">
        <f t="shared" si="41"/>
        <v>0</v>
      </c>
      <c r="X113" s="324">
        <f t="shared" si="41"/>
        <v>0</v>
      </c>
      <c r="Y113" s="325">
        <f t="shared" si="41"/>
        <v>0</v>
      </c>
      <c r="Z113" s="446">
        <f t="shared" si="41"/>
        <v>0</v>
      </c>
      <c r="AA113" s="44">
        <f t="shared" si="41"/>
        <v>0</v>
      </c>
      <c r="AB113" s="44">
        <f t="shared" si="41"/>
        <v>0</v>
      </c>
    </row>
    <row r="114" spans="1:28" ht="16.5" customHeight="1" thickBot="1">
      <c r="A114" s="1024"/>
      <c r="B114" s="13" t="s">
        <v>537</v>
      </c>
      <c r="C114" s="13" t="s">
        <v>316</v>
      </c>
      <c r="D114" s="13">
        <v>2</v>
      </c>
      <c r="E114" s="14" t="s">
        <v>9</v>
      </c>
      <c r="F114" s="359" t="s">
        <v>41</v>
      </c>
      <c r="G114" s="15">
        <f aca="true" t="shared" si="42" ref="G114:AB114">SUM(G115)</f>
        <v>200000</v>
      </c>
      <c r="H114" s="15">
        <f t="shared" si="42"/>
        <v>230000</v>
      </c>
      <c r="I114" s="16">
        <f t="shared" si="42"/>
        <v>0</v>
      </c>
      <c r="J114" s="15">
        <f t="shared" si="42"/>
        <v>0</v>
      </c>
      <c r="K114" s="15">
        <f t="shared" si="42"/>
        <v>0</v>
      </c>
      <c r="L114" s="15">
        <f t="shared" si="42"/>
        <v>0</v>
      </c>
      <c r="M114" s="15">
        <f t="shared" si="42"/>
        <v>0</v>
      </c>
      <c r="N114" s="15">
        <f t="shared" si="42"/>
        <v>0</v>
      </c>
      <c r="O114" s="15">
        <f t="shared" si="42"/>
        <v>0</v>
      </c>
      <c r="P114" s="316">
        <f t="shared" si="42"/>
        <v>0</v>
      </c>
      <c r="Q114" s="317">
        <f t="shared" si="42"/>
        <v>0</v>
      </c>
      <c r="R114" s="441">
        <f t="shared" si="42"/>
        <v>0</v>
      </c>
      <c r="S114" s="15">
        <f t="shared" si="42"/>
        <v>0</v>
      </c>
      <c r="T114" s="316">
        <f t="shared" si="42"/>
        <v>0</v>
      </c>
      <c r="U114" s="317">
        <f t="shared" si="42"/>
        <v>0</v>
      </c>
      <c r="V114" s="441">
        <f t="shared" si="42"/>
        <v>0</v>
      </c>
      <c r="W114" s="15">
        <f t="shared" si="42"/>
        <v>0</v>
      </c>
      <c r="X114" s="316">
        <f t="shared" si="42"/>
        <v>0</v>
      </c>
      <c r="Y114" s="317">
        <f t="shared" si="42"/>
        <v>0</v>
      </c>
      <c r="Z114" s="441">
        <f t="shared" si="42"/>
        <v>0</v>
      </c>
      <c r="AA114" s="15">
        <f t="shared" si="42"/>
        <v>0</v>
      </c>
      <c r="AB114" s="15">
        <f t="shared" si="42"/>
        <v>0</v>
      </c>
    </row>
    <row r="115" spans="1:28" ht="16.5" customHeight="1" thickBot="1">
      <c r="A115" s="1025"/>
      <c r="B115" s="97" t="s">
        <v>537</v>
      </c>
      <c r="C115" s="97" t="s">
        <v>316</v>
      </c>
      <c r="D115" s="97">
        <v>2</v>
      </c>
      <c r="E115" s="97" t="s">
        <v>294</v>
      </c>
      <c r="F115" s="364" t="s">
        <v>295</v>
      </c>
      <c r="G115" s="98">
        <v>200000</v>
      </c>
      <c r="H115" s="98">
        <v>230000</v>
      </c>
      <c r="I115" s="53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338">
        <v>0</v>
      </c>
      <c r="Q115" s="338">
        <v>0</v>
      </c>
      <c r="R115" s="456">
        <f>P115-Q115</f>
        <v>0</v>
      </c>
      <c r="S115" s="98">
        <v>0</v>
      </c>
      <c r="T115" s="338">
        <v>0</v>
      </c>
      <c r="U115" s="338">
        <v>0</v>
      </c>
      <c r="V115" s="456">
        <f>T115-U115</f>
        <v>0</v>
      </c>
      <c r="W115" s="98">
        <v>0</v>
      </c>
      <c r="X115" s="338">
        <v>0</v>
      </c>
      <c r="Y115" s="338">
        <v>0</v>
      </c>
      <c r="Z115" s="456">
        <f>X115-Y115</f>
        <v>0</v>
      </c>
      <c r="AA115" s="98">
        <v>0</v>
      </c>
      <c r="AB115" s="39">
        <f>P115+T115+X115</f>
        <v>0</v>
      </c>
    </row>
    <row r="116" spans="1:28" ht="9.75" customHeight="1" thickBot="1">
      <c r="A116" s="40"/>
      <c r="B116" s="41"/>
      <c r="C116" s="41"/>
      <c r="D116" s="41"/>
      <c r="E116" s="41"/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3"/>
    </row>
    <row r="117" spans="1:28" ht="21" customHeight="1" thickBot="1">
      <c r="A117" s="1023" t="s">
        <v>180</v>
      </c>
      <c r="B117" s="1005"/>
      <c r="C117" s="1006"/>
      <c r="D117" s="1006"/>
      <c r="E117" s="1006"/>
      <c r="F117" s="1007"/>
      <c r="G117" s="44">
        <f aca="true" t="shared" si="43" ref="G117:AB117">G118</f>
        <v>400000</v>
      </c>
      <c r="H117" s="44">
        <f t="shared" si="43"/>
        <v>750000</v>
      </c>
      <c r="I117" s="45">
        <f t="shared" si="43"/>
        <v>1400000</v>
      </c>
      <c r="J117" s="44">
        <f t="shared" si="43"/>
        <v>900000</v>
      </c>
      <c r="K117" s="44">
        <f t="shared" si="43"/>
        <v>900000</v>
      </c>
      <c r="L117" s="44">
        <f t="shared" si="43"/>
        <v>900000</v>
      </c>
      <c r="M117" s="44">
        <f t="shared" si="43"/>
        <v>1000000</v>
      </c>
      <c r="N117" s="44">
        <f t="shared" si="43"/>
        <v>1000000</v>
      </c>
      <c r="O117" s="44">
        <f t="shared" si="43"/>
        <v>1500000</v>
      </c>
      <c r="P117" s="324">
        <f t="shared" si="43"/>
        <v>0</v>
      </c>
      <c r="Q117" s="325">
        <f t="shared" si="43"/>
        <v>0</v>
      </c>
      <c r="R117" s="446">
        <f t="shared" si="43"/>
        <v>0</v>
      </c>
      <c r="S117" s="44">
        <f t="shared" si="43"/>
        <v>0</v>
      </c>
      <c r="T117" s="324">
        <f t="shared" si="43"/>
        <v>0</v>
      </c>
      <c r="U117" s="325">
        <f t="shared" si="43"/>
        <v>0</v>
      </c>
      <c r="V117" s="446">
        <f t="shared" si="43"/>
        <v>0</v>
      </c>
      <c r="W117" s="44">
        <f t="shared" si="43"/>
        <v>0</v>
      </c>
      <c r="X117" s="324">
        <f t="shared" si="43"/>
        <v>0</v>
      </c>
      <c r="Y117" s="325">
        <f t="shared" si="43"/>
        <v>0</v>
      </c>
      <c r="Z117" s="446">
        <f t="shared" si="43"/>
        <v>0</v>
      </c>
      <c r="AA117" s="44">
        <f t="shared" si="43"/>
        <v>0</v>
      </c>
      <c r="AB117" s="44">
        <f t="shared" si="43"/>
        <v>0</v>
      </c>
    </row>
    <row r="118" spans="1:28" ht="16.5" customHeight="1" thickBot="1">
      <c r="A118" s="1024"/>
      <c r="B118" s="13" t="s">
        <v>537</v>
      </c>
      <c r="C118" s="13" t="s">
        <v>316</v>
      </c>
      <c r="D118" s="13">
        <v>2</v>
      </c>
      <c r="E118" s="14" t="s">
        <v>9</v>
      </c>
      <c r="F118" s="359" t="s">
        <v>41</v>
      </c>
      <c r="G118" s="15">
        <f aca="true" t="shared" si="44" ref="G118:AB118">SUM(G119)</f>
        <v>400000</v>
      </c>
      <c r="H118" s="15">
        <f t="shared" si="44"/>
        <v>750000</v>
      </c>
      <c r="I118" s="16">
        <f t="shared" si="44"/>
        <v>1400000</v>
      </c>
      <c r="J118" s="15">
        <f t="shared" si="44"/>
        <v>900000</v>
      </c>
      <c r="K118" s="15">
        <f t="shared" si="44"/>
        <v>900000</v>
      </c>
      <c r="L118" s="15">
        <f t="shared" si="44"/>
        <v>900000</v>
      </c>
      <c r="M118" s="15">
        <f t="shared" si="44"/>
        <v>1000000</v>
      </c>
      <c r="N118" s="15">
        <f t="shared" si="44"/>
        <v>1000000</v>
      </c>
      <c r="O118" s="15">
        <f t="shared" si="44"/>
        <v>1500000</v>
      </c>
      <c r="P118" s="316">
        <f t="shared" si="44"/>
        <v>0</v>
      </c>
      <c r="Q118" s="317">
        <f t="shared" si="44"/>
        <v>0</v>
      </c>
      <c r="R118" s="441">
        <f t="shared" si="44"/>
        <v>0</v>
      </c>
      <c r="S118" s="15">
        <f t="shared" si="44"/>
        <v>0</v>
      </c>
      <c r="T118" s="316">
        <f t="shared" si="44"/>
        <v>0</v>
      </c>
      <c r="U118" s="317">
        <f t="shared" si="44"/>
        <v>0</v>
      </c>
      <c r="V118" s="441">
        <f t="shared" si="44"/>
        <v>0</v>
      </c>
      <c r="W118" s="15">
        <f t="shared" si="44"/>
        <v>0</v>
      </c>
      <c r="X118" s="316">
        <f t="shared" si="44"/>
        <v>0</v>
      </c>
      <c r="Y118" s="317">
        <f t="shared" si="44"/>
        <v>0</v>
      </c>
      <c r="Z118" s="441">
        <f t="shared" si="44"/>
        <v>0</v>
      </c>
      <c r="AA118" s="15">
        <f t="shared" si="44"/>
        <v>0</v>
      </c>
      <c r="AB118" s="15">
        <f t="shared" si="44"/>
        <v>0</v>
      </c>
    </row>
    <row r="119" spans="1:28" ht="16.5" customHeight="1" thickBot="1">
      <c r="A119" s="1025"/>
      <c r="B119" s="97" t="s">
        <v>537</v>
      </c>
      <c r="C119" s="97" t="s">
        <v>316</v>
      </c>
      <c r="D119" s="97">
        <v>2</v>
      </c>
      <c r="E119" s="97" t="s">
        <v>287</v>
      </c>
      <c r="F119" s="364" t="s">
        <v>296</v>
      </c>
      <c r="G119" s="98">
        <v>400000</v>
      </c>
      <c r="H119" s="98">
        <v>750000</v>
      </c>
      <c r="I119" s="53">
        <v>1400000</v>
      </c>
      <c r="J119" s="98">
        <v>900000</v>
      </c>
      <c r="K119" s="98">
        <v>900000</v>
      </c>
      <c r="L119" s="98">
        <v>900000</v>
      </c>
      <c r="M119" s="98">
        <v>1000000</v>
      </c>
      <c r="N119" s="98">
        <v>1000000</v>
      </c>
      <c r="O119" s="731">
        <v>1500000</v>
      </c>
      <c r="P119" s="657">
        <v>0</v>
      </c>
      <c r="Q119" s="23">
        <v>0</v>
      </c>
      <c r="R119" s="456">
        <f>P119-Q119</f>
        <v>0</v>
      </c>
      <c r="S119" s="98">
        <v>0</v>
      </c>
      <c r="T119" s="338">
        <v>0</v>
      </c>
      <c r="U119" s="339">
        <v>0</v>
      </c>
      <c r="V119" s="456">
        <f>T119-U119</f>
        <v>0</v>
      </c>
      <c r="W119" s="98">
        <v>0</v>
      </c>
      <c r="X119" s="657">
        <v>0</v>
      </c>
      <c r="Y119" s="23">
        <v>0</v>
      </c>
      <c r="Z119" s="456">
        <f>X119-Y119</f>
        <v>0</v>
      </c>
      <c r="AA119" s="19">
        <v>0</v>
      </c>
      <c r="AB119" s="39">
        <f>P119+T119+X119</f>
        <v>0</v>
      </c>
    </row>
    <row r="120" spans="1:28" ht="9.75" customHeight="1" thickBot="1">
      <c r="A120" s="40"/>
      <c r="B120" s="41"/>
      <c r="C120" s="41"/>
      <c r="D120" s="41"/>
      <c r="E120" s="41"/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3"/>
    </row>
    <row r="121" spans="1:28" ht="21" customHeight="1" thickBot="1">
      <c r="A121" s="1039" t="s">
        <v>449</v>
      </c>
      <c r="B121" s="1005"/>
      <c r="C121" s="1006"/>
      <c r="D121" s="1006"/>
      <c r="E121" s="1006"/>
      <c r="F121" s="1007"/>
      <c r="G121" s="44">
        <f aca="true" t="shared" si="45" ref="G121:AB121">G122</f>
        <v>0</v>
      </c>
      <c r="H121" s="44">
        <f t="shared" si="45"/>
        <v>200000</v>
      </c>
      <c r="I121" s="45">
        <f t="shared" si="45"/>
        <v>10000</v>
      </c>
      <c r="J121" s="44">
        <f t="shared" si="45"/>
        <v>10000</v>
      </c>
      <c r="K121" s="44">
        <f t="shared" si="45"/>
        <v>0</v>
      </c>
      <c r="L121" s="44">
        <f t="shared" si="45"/>
        <v>0</v>
      </c>
      <c r="M121" s="44">
        <f t="shared" si="45"/>
        <v>0</v>
      </c>
      <c r="N121" s="44">
        <f t="shared" si="45"/>
        <v>0</v>
      </c>
      <c r="O121" s="734"/>
      <c r="P121" s="324">
        <f t="shared" si="45"/>
        <v>0</v>
      </c>
      <c r="Q121" s="325">
        <f t="shared" si="45"/>
        <v>0</v>
      </c>
      <c r="R121" s="446">
        <f t="shared" si="45"/>
        <v>0</v>
      </c>
      <c r="S121" s="44">
        <f t="shared" si="45"/>
        <v>0</v>
      </c>
      <c r="T121" s="324">
        <f t="shared" si="45"/>
        <v>0</v>
      </c>
      <c r="U121" s="325">
        <f t="shared" si="45"/>
        <v>0</v>
      </c>
      <c r="V121" s="446">
        <f t="shared" si="45"/>
        <v>0</v>
      </c>
      <c r="W121" s="44">
        <f t="shared" si="45"/>
        <v>0</v>
      </c>
      <c r="X121" s="324">
        <f t="shared" si="45"/>
        <v>0</v>
      </c>
      <c r="Y121" s="325">
        <f t="shared" si="45"/>
        <v>0</v>
      </c>
      <c r="Z121" s="446">
        <f t="shared" si="45"/>
        <v>0</v>
      </c>
      <c r="AA121" s="44">
        <f t="shared" si="45"/>
        <v>0</v>
      </c>
      <c r="AB121" s="44">
        <f t="shared" si="45"/>
        <v>0</v>
      </c>
    </row>
    <row r="122" spans="1:28" ht="16.5" customHeight="1" thickBot="1">
      <c r="A122" s="958"/>
      <c r="B122" s="13" t="s">
        <v>289</v>
      </c>
      <c r="C122" s="13" t="s">
        <v>316</v>
      </c>
      <c r="D122" s="13">
        <v>2</v>
      </c>
      <c r="E122" s="14" t="s">
        <v>44</v>
      </c>
      <c r="F122" s="359" t="s">
        <v>45</v>
      </c>
      <c r="G122" s="15">
        <f aca="true" t="shared" si="46" ref="G122:AB122">SUM(G123)</f>
        <v>0</v>
      </c>
      <c r="H122" s="15">
        <f t="shared" si="46"/>
        <v>200000</v>
      </c>
      <c r="I122" s="16">
        <f t="shared" si="46"/>
        <v>10000</v>
      </c>
      <c r="J122" s="15">
        <f t="shared" si="46"/>
        <v>10000</v>
      </c>
      <c r="K122" s="15">
        <f t="shared" si="46"/>
        <v>0</v>
      </c>
      <c r="L122" s="15">
        <f t="shared" si="46"/>
        <v>0</v>
      </c>
      <c r="M122" s="15">
        <f t="shared" si="46"/>
        <v>0</v>
      </c>
      <c r="N122" s="15">
        <f t="shared" si="46"/>
        <v>0</v>
      </c>
      <c r="O122" s="518"/>
      <c r="P122" s="316">
        <f t="shared" si="46"/>
        <v>0</v>
      </c>
      <c r="Q122" s="317">
        <f t="shared" si="46"/>
        <v>0</v>
      </c>
      <c r="R122" s="441">
        <f t="shared" si="46"/>
        <v>0</v>
      </c>
      <c r="S122" s="15">
        <f t="shared" si="46"/>
        <v>0</v>
      </c>
      <c r="T122" s="316">
        <f t="shared" si="46"/>
        <v>0</v>
      </c>
      <c r="U122" s="317">
        <f t="shared" si="46"/>
        <v>0</v>
      </c>
      <c r="V122" s="441">
        <f t="shared" si="46"/>
        <v>0</v>
      </c>
      <c r="W122" s="15">
        <f t="shared" si="46"/>
        <v>0</v>
      </c>
      <c r="X122" s="316">
        <f t="shared" si="46"/>
        <v>0</v>
      </c>
      <c r="Y122" s="317">
        <f t="shared" si="46"/>
        <v>0</v>
      </c>
      <c r="Z122" s="441">
        <f t="shared" si="46"/>
        <v>0</v>
      </c>
      <c r="AA122" s="15">
        <f t="shared" si="46"/>
        <v>0</v>
      </c>
      <c r="AB122" s="15">
        <f t="shared" si="46"/>
        <v>0</v>
      </c>
    </row>
    <row r="123" spans="1:28" ht="16.5" customHeight="1" thickBot="1">
      <c r="A123" s="1009"/>
      <c r="B123" s="97" t="s">
        <v>537</v>
      </c>
      <c r="C123" s="97" t="s">
        <v>316</v>
      </c>
      <c r="D123" s="97">
        <v>2</v>
      </c>
      <c r="E123" s="97" t="s">
        <v>297</v>
      </c>
      <c r="F123" s="364" t="s">
        <v>298</v>
      </c>
      <c r="G123" s="98">
        <v>0</v>
      </c>
      <c r="H123" s="98">
        <v>200000</v>
      </c>
      <c r="I123" s="53">
        <v>10000</v>
      </c>
      <c r="J123" s="98">
        <v>10000</v>
      </c>
      <c r="K123" s="98">
        <v>0</v>
      </c>
      <c r="L123" s="98">
        <v>0</v>
      </c>
      <c r="M123" s="98">
        <v>0</v>
      </c>
      <c r="N123" s="98">
        <v>0</v>
      </c>
      <c r="O123" s="735"/>
      <c r="P123" s="338">
        <v>0</v>
      </c>
      <c r="Q123" s="339">
        <v>0</v>
      </c>
      <c r="R123" s="456">
        <f>P123-Q123</f>
        <v>0</v>
      </c>
      <c r="S123" s="98">
        <v>0</v>
      </c>
      <c r="T123" s="338">
        <v>0</v>
      </c>
      <c r="U123" s="339">
        <v>0</v>
      </c>
      <c r="V123" s="456">
        <f>T123-U123</f>
        <v>0</v>
      </c>
      <c r="W123" s="98">
        <v>0</v>
      </c>
      <c r="X123" s="338">
        <v>0</v>
      </c>
      <c r="Y123" s="339">
        <v>0</v>
      </c>
      <c r="Z123" s="456">
        <f>X123-Y123</f>
        <v>0</v>
      </c>
      <c r="AA123" s="98">
        <v>0</v>
      </c>
      <c r="AB123" s="39">
        <f>P123+T123+X123</f>
        <v>0</v>
      </c>
    </row>
    <row r="124" spans="1:28" ht="9.75" customHeight="1" thickBot="1">
      <c r="A124" s="40"/>
      <c r="B124" s="41"/>
      <c r="C124" s="41"/>
      <c r="D124" s="41"/>
      <c r="E124" s="41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3"/>
    </row>
    <row r="125" spans="1:28" ht="21" customHeight="1" thickBot="1">
      <c r="A125" s="1023" t="s">
        <v>184</v>
      </c>
      <c r="B125" s="1041"/>
      <c r="C125" s="1066"/>
      <c r="D125" s="1066"/>
      <c r="E125" s="1066"/>
      <c r="F125" s="1067"/>
      <c r="G125" s="44">
        <f aca="true" t="shared" si="47" ref="G125:AB125">G126</f>
        <v>800000</v>
      </c>
      <c r="H125" s="44">
        <f t="shared" si="47"/>
        <v>700000</v>
      </c>
      <c r="I125" s="45">
        <f t="shared" si="47"/>
        <v>735000</v>
      </c>
      <c r="J125" s="44">
        <f t="shared" si="47"/>
        <v>750000</v>
      </c>
      <c r="K125" s="44">
        <f t="shared" si="47"/>
        <v>500000</v>
      </c>
      <c r="L125" s="44">
        <f t="shared" si="47"/>
        <v>900000</v>
      </c>
      <c r="M125" s="44">
        <f t="shared" si="47"/>
        <v>2500000</v>
      </c>
      <c r="N125" s="44">
        <f t="shared" si="47"/>
        <v>750000</v>
      </c>
      <c r="O125" s="44">
        <f t="shared" si="47"/>
        <v>2000</v>
      </c>
      <c r="P125" s="324">
        <f t="shared" si="47"/>
        <v>0</v>
      </c>
      <c r="Q125" s="325">
        <f t="shared" si="47"/>
        <v>0</v>
      </c>
      <c r="R125" s="446">
        <f t="shared" si="47"/>
        <v>0</v>
      </c>
      <c r="S125" s="44">
        <f t="shared" si="47"/>
        <v>0</v>
      </c>
      <c r="T125" s="324">
        <f t="shared" si="47"/>
        <v>0</v>
      </c>
      <c r="U125" s="325">
        <f t="shared" si="47"/>
        <v>0</v>
      </c>
      <c r="V125" s="446">
        <f t="shared" si="47"/>
        <v>0</v>
      </c>
      <c r="W125" s="44">
        <f t="shared" si="47"/>
        <v>0</v>
      </c>
      <c r="X125" s="324">
        <f t="shared" si="47"/>
        <v>0</v>
      </c>
      <c r="Y125" s="325">
        <f t="shared" si="47"/>
        <v>0</v>
      </c>
      <c r="Z125" s="446">
        <f t="shared" si="47"/>
        <v>0</v>
      </c>
      <c r="AA125" s="44">
        <f t="shared" si="47"/>
        <v>0</v>
      </c>
      <c r="AB125" s="44">
        <f t="shared" si="47"/>
        <v>0</v>
      </c>
    </row>
    <row r="126" spans="1:28" ht="16.5" customHeight="1" thickBot="1">
      <c r="A126" s="1024"/>
      <c r="B126" s="13" t="s">
        <v>289</v>
      </c>
      <c r="C126" s="13" t="s">
        <v>46</v>
      </c>
      <c r="D126" s="13">
        <v>2</v>
      </c>
      <c r="E126" s="14" t="s">
        <v>7</v>
      </c>
      <c r="F126" s="359" t="s">
        <v>8</v>
      </c>
      <c r="G126" s="15">
        <f aca="true" t="shared" si="48" ref="G126:AB126">SUM(G127)</f>
        <v>800000</v>
      </c>
      <c r="H126" s="15">
        <f t="shared" si="48"/>
        <v>700000</v>
      </c>
      <c r="I126" s="16">
        <f t="shared" si="48"/>
        <v>735000</v>
      </c>
      <c r="J126" s="15">
        <f t="shared" si="48"/>
        <v>750000</v>
      </c>
      <c r="K126" s="15">
        <f t="shared" si="48"/>
        <v>500000</v>
      </c>
      <c r="L126" s="15">
        <f t="shared" si="48"/>
        <v>900000</v>
      </c>
      <c r="M126" s="15">
        <f t="shared" si="48"/>
        <v>2500000</v>
      </c>
      <c r="N126" s="15">
        <f t="shared" si="48"/>
        <v>750000</v>
      </c>
      <c r="O126" s="15">
        <f t="shared" si="48"/>
        <v>2000</v>
      </c>
      <c r="P126" s="316">
        <f t="shared" si="48"/>
        <v>0</v>
      </c>
      <c r="Q126" s="317">
        <f t="shared" si="48"/>
        <v>0</v>
      </c>
      <c r="R126" s="441">
        <f t="shared" si="48"/>
        <v>0</v>
      </c>
      <c r="S126" s="15">
        <f t="shared" si="48"/>
        <v>0</v>
      </c>
      <c r="T126" s="316">
        <f t="shared" si="48"/>
        <v>0</v>
      </c>
      <c r="U126" s="317">
        <f t="shared" si="48"/>
        <v>0</v>
      </c>
      <c r="V126" s="441">
        <f t="shared" si="48"/>
        <v>0</v>
      </c>
      <c r="W126" s="15">
        <f t="shared" si="48"/>
        <v>0</v>
      </c>
      <c r="X126" s="316">
        <f t="shared" si="48"/>
        <v>0</v>
      </c>
      <c r="Y126" s="317">
        <f t="shared" si="48"/>
        <v>0</v>
      </c>
      <c r="Z126" s="441">
        <f t="shared" si="48"/>
        <v>0</v>
      </c>
      <c r="AA126" s="15">
        <f t="shared" si="48"/>
        <v>0</v>
      </c>
      <c r="AB126" s="15">
        <f t="shared" si="48"/>
        <v>0</v>
      </c>
    </row>
    <row r="127" spans="1:28" ht="16.5" customHeight="1" thickBot="1">
      <c r="A127" s="1025"/>
      <c r="B127" s="97" t="s">
        <v>537</v>
      </c>
      <c r="C127" s="97" t="s">
        <v>46</v>
      </c>
      <c r="D127" s="97">
        <v>2</v>
      </c>
      <c r="E127" s="97" t="s">
        <v>299</v>
      </c>
      <c r="F127" s="114" t="s">
        <v>47</v>
      </c>
      <c r="G127" s="98">
        <v>800000</v>
      </c>
      <c r="H127" s="98">
        <v>700000</v>
      </c>
      <c r="I127" s="98">
        <v>735000</v>
      </c>
      <c r="J127" s="98">
        <v>750000</v>
      </c>
      <c r="K127" s="98">
        <v>500000</v>
      </c>
      <c r="L127" s="98">
        <v>900000</v>
      </c>
      <c r="M127" s="98">
        <v>2500000</v>
      </c>
      <c r="N127" s="98">
        <v>750000</v>
      </c>
      <c r="O127" s="731">
        <v>2000</v>
      </c>
      <c r="P127" s="657">
        <v>0</v>
      </c>
      <c r="Q127" s="23">
        <v>0</v>
      </c>
      <c r="R127" s="456">
        <f>P127-Q127</f>
        <v>0</v>
      </c>
      <c r="S127" s="98">
        <v>0</v>
      </c>
      <c r="T127" s="338">
        <v>0</v>
      </c>
      <c r="U127" s="339">
        <v>0</v>
      </c>
      <c r="V127" s="456">
        <f>T127-U127</f>
        <v>0</v>
      </c>
      <c r="W127" s="98">
        <v>0</v>
      </c>
      <c r="X127" s="657">
        <v>0</v>
      </c>
      <c r="Y127" s="23">
        <v>0</v>
      </c>
      <c r="Z127" s="456">
        <f>X127-Y127</f>
        <v>0</v>
      </c>
      <c r="AA127" s="98">
        <v>0</v>
      </c>
      <c r="AB127" s="39">
        <f>P127+T127+X127</f>
        <v>0</v>
      </c>
    </row>
    <row r="128" spans="1:28" s="668" customFormat="1" ht="15" customHeight="1">
      <c r="A128" s="41"/>
      <c r="B128" s="41"/>
      <c r="C128" s="95"/>
      <c r="D128" s="95"/>
      <c r="E128" s="95"/>
      <c r="F128" s="95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</row>
    <row r="129" spans="1:28" s="668" customFormat="1" ht="15" customHeight="1">
      <c r="A129" s="41"/>
      <c r="B129" s="41"/>
      <c r="C129" s="95"/>
      <c r="D129" s="95"/>
      <c r="E129" s="95"/>
      <c r="F129" s="95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</row>
    <row r="130" spans="1:28" s="668" customFormat="1" ht="15" customHeight="1">
      <c r="A130" s="41"/>
      <c r="B130" s="41"/>
      <c r="C130" s="95"/>
      <c r="D130" s="95"/>
      <c r="E130" s="95"/>
      <c r="F130" s="95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</row>
    <row r="131" spans="1:28" s="668" customFormat="1" ht="15" customHeight="1">
      <c r="A131" s="41"/>
      <c r="B131" s="41"/>
      <c r="C131" s="95"/>
      <c r="D131" s="95"/>
      <c r="E131" s="95"/>
      <c r="F131" s="95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</row>
    <row r="132" spans="1:28" s="668" customFormat="1" ht="15" customHeight="1">
      <c r="A132" s="41"/>
      <c r="B132" s="41"/>
      <c r="C132" s="95"/>
      <c r="D132" s="95"/>
      <c r="E132" s="95"/>
      <c r="F132" s="95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</row>
    <row r="133" spans="1:28" s="668" customFormat="1" ht="15" customHeight="1">
      <c r="A133" s="41"/>
      <c r="B133" s="41"/>
      <c r="C133" s="95"/>
      <c r="D133" s="95"/>
      <c r="E133" s="95"/>
      <c r="F133" s="95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</row>
    <row r="134" spans="1:28" s="668" customFormat="1" ht="15" customHeight="1">
      <c r="A134" s="41"/>
      <c r="B134" s="41"/>
      <c r="C134" s="95"/>
      <c r="D134" s="95"/>
      <c r="E134" s="95"/>
      <c r="F134" s="95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</row>
    <row r="135" spans="1:28" s="668" customFormat="1" ht="15" customHeight="1">
      <c r="A135" s="41"/>
      <c r="B135" s="41"/>
      <c r="C135" s="95"/>
      <c r="D135" s="95"/>
      <c r="E135" s="95"/>
      <c r="F135" s="95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</row>
    <row r="136" spans="1:28" s="668" customFormat="1" ht="15" customHeight="1">
      <c r="A136" s="41"/>
      <c r="B136" s="41"/>
      <c r="C136" s="95"/>
      <c r="D136" s="95"/>
      <c r="E136" s="95"/>
      <c r="F136" s="95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</row>
    <row r="137" spans="1:28" s="668" customFormat="1" ht="15" customHeight="1">
      <c r="A137" s="41"/>
      <c r="B137" s="41"/>
      <c r="C137" s="95"/>
      <c r="D137" s="95"/>
      <c r="E137" s="95"/>
      <c r="F137" s="95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</row>
    <row r="138" spans="1:28" s="668" customFormat="1" ht="15" customHeight="1">
      <c r="A138" s="41"/>
      <c r="B138" s="41"/>
      <c r="C138" s="95"/>
      <c r="D138" s="95"/>
      <c r="E138" s="95"/>
      <c r="F138" s="95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</row>
    <row r="139" spans="1:28" s="668" customFormat="1" ht="15" customHeight="1">
      <c r="A139" s="41"/>
      <c r="B139" s="41"/>
      <c r="C139" s="95"/>
      <c r="D139" s="95"/>
      <c r="E139" s="95"/>
      <c r="F139" s="95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</row>
    <row r="140" spans="1:28" s="668" customFormat="1" ht="15" customHeight="1">
      <c r="A140" s="41"/>
      <c r="B140" s="41"/>
      <c r="C140" s="95"/>
      <c r="D140" s="95"/>
      <c r="E140" s="95"/>
      <c r="F140" s="95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</row>
    <row r="141" spans="1:28" s="668" customFormat="1" ht="15" customHeight="1">
      <c r="A141" s="41"/>
      <c r="B141" s="41"/>
      <c r="C141" s="95"/>
      <c r="D141" s="95"/>
      <c r="E141" s="95"/>
      <c r="F141" s="95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</row>
    <row r="142" spans="1:28" s="668" customFormat="1" ht="15" customHeight="1">
      <c r="A142" s="41"/>
      <c r="B142" s="41"/>
      <c r="C142" s="95"/>
      <c r="D142" s="95"/>
      <c r="E142" s="95"/>
      <c r="F142" s="95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</row>
    <row r="143" spans="1:28" s="668" customFormat="1" ht="15" customHeight="1">
      <c r="A143" s="41"/>
      <c r="B143" s="41"/>
      <c r="C143" s="95"/>
      <c r="D143" s="95"/>
      <c r="E143" s="95"/>
      <c r="F143" s="95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</row>
    <row r="144" spans="1:28" s="668" customFormat="1" ht="15" customHeight="1">
      <c r="A144" s="41"/>
      <c r="B144" s="41"/>
      <c r="C144" s="95"/>
      <c r="D144" s="95"/>
      <c r="E144" s="95"/>
      <c r="F144" s="95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</row>
    <row r="145" spans="1:28" s="668" customFormat="1" ht="15" customHeight="1" thickBot="1">
      <c r="A145" s="41"/>
      <c r="B145" s="41"/>
      <c r="C145" s="95"/>
      <c r="D145" s="95"/>
      <c r="E145" s="95"/>
      <c r="F145" s="95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</row>
    <row r="146" spans="1:28" s="654" customFormat="1" ht="22.5" customHeight="1" thickBot="1">
      <c r="A146" s="676"/>
      <c r="B146" s="1029" t="s">
        <v>300</v>
      </c>
      <c r="C146" s="1030"/>
      <c r="D146" s="1030"/>
      <c r="E146" s="1030"/>
      <c r="F146" s="1031"/>
      <c r="G146" s="11">
        <f aca="true" t="shared" si="49" ref="G146:AB146">G147+G183</f>
        <v>3693000</v>
      </c>
      <c r="H146" s="11">
        <f t="shared" si="49"/>
        <v>4337000</v>
      </c>
      <c r="I146" s="11">
        <f t="shared" si="49"/>
        <v>2705000</v>
      </c>
      <c r="J146" s="11">
        <f t="shared" si="49"/>
        <v>310000</v>
      </c>
      <c r="K146" s="11">
        <f>K147+K183</f>
        <v>10000</v>
      </c>
      <c r="L146" s="11">
        <f>L147+L183</f>
        <v>3510000</v>
      </c>
      <c r="M146" s="11">
        <f>M147+M183</f>
        <v>3510000</v>
      </c>
      <c r="N146" s="11">
        <f>N147+N183</f>
        <v>4000000</v>
      </c>
      <c r="O146" s="11">
        <f>O147+O183</f>
        <v>100000</v>
      </c>
      <c r="P146" s="320">
        <f t="shared" si="49"/>
        <v>0</v>
      </c>
      <c r="Q146" s="323">
        <f t="shared" si="49"/>
        <v>0</v>
      </c>
      <c r="R146" s="440">
        <f t="shared" si="49"/>
        <v>0</v>
      </c>
      <c r="S146" s="11">
        <f t="shared" si="49"/>
        <v>0</v>
      </c>
      <c r="T146" s="320">
        <f t="shared" si="49"/>
        <v>0</v>
      </c>
      <c r="U146" s="323">
        <f t="shared" si="49"/>
        <v>0</v>
      </c>
      <c r="V146" s="440">
        <f t="shared" si="49"/>
        <v>0</v>
      </c>
      <c r="W146" s="11">
        <f t="shared" si="49"/>
        <v>0</v>
      </c>
      <c r="X146" s="320">
        <f t="shared" si="49"/>
        <v>0</v>
      </c>
      <c r="Y146" s="323">
        <f t="shared" si="49"/>
        <v>0</v>
      </c>
      <c r="Z146" s="440">
        <f t="shared" si="49"/>
        <v>0</v>
      </c>
      <c r="AA146" s="11">
        <f t="shared" si="49"/>
        <v>0</v>
      </c>
      <c r="AB146" s="11">
        <f t="shared" si="49"/>
        <v>0</v>
      </c>
    </row>
    <row r="147" spans="1:28" ht="21" customHeight="1" thickBot="1">
      <c r="A147" s="1008" t="s">
        <v>185</v>
      </c>
      <c r="B147" s="1005"/>
      <c r="C147" s="1006"/>
      <c r="D147" s="1006"/>
      <c r="E147" s="1006"/>
      <c r="F147" s="1007"/>
      <c r="G147" s="44">
        <f aca="true" t="shared" si="50" ref="G147:AB147">G148+G160+G169+G175+G178</f>
        <v>3693000</v>
      </c>
      <c r="H147" s="44">
        <f t="shared" si="50"/>
        <v>4337000</v>
      </c>
      <c r="I147" s="44">
        <f t="shared" si="50"/>
        <v>2695000</v>
      </c>
      <c r="J147" s="44">
        <f t="shared" si="50"/>
        <v>300000</v>
      </c>
      <c r="K147" s="44">
        <f>K148+K160+K169+K175+K178</f>
        <v>0</v>
      </c>
      <c r="L147" s="44">
        <f>L148+L160+L169+L175+L178</f>
        <v>3500000</v>
      </c>
      <c r="M147" s="44">
        <f>M148+M160+M169+M175+M178</f>
        <v>3500000</v>
      </c>
      <c r="N147" s="44">
        <f>N148+N160+N169+N175+N178</f>
        <v>3989000</v>
      </c>
      <c r="O147" s="44">
        <f>O148+O160+O169+O175+O178</f>
        <v>100000</v>
      </c>
      <c r="P147" s="324">
        <f t="shared" si="50"/>
        <v>0</v>
      </c>
      <c r="Q147" s="325">
        <f t="shared" si="50"/>
        <v>0</v>
      </c>
      <c r="R147" s="446">
        <f t="shared" si="50"/>
        <v>0</v>
      </c>
      <c r="S147" s="44">
        <f t="shared" si="50"/>
        <v>0</v>
      </c>
      <c r="T147" s="324">
        <f t="shared" si="50"/>
        <v>0</v>
      </c>
      <c r="U147" s="325">
        <f t="shared" si="50"/>
        <v>0</v>
      </c>
      <c r="V147" s="446">
        <f t="shared" si="50"/>
        <v>0</v>
      </c>
      <c r="W147" s="44">
        <f t="shared" si="50"/>
        <v>0</v>
      </c>
      <c r="X147" s="324">
        <f t="shared" si="50"/>
        <v>0</v>
      </c>
      <c r="Y147" s="325">
        <f t="shared" si="50"/>
        <v>0</v>
      </c>
      <c r="Z147" s="446">
        <f t="shared" si="50"/>
        <v>0</v>
      </c>
      <c r="AA147" s="44">
        <f t="shared" si="50"/>
        <v>0</v>
      </c>
      <c r="AB147" s="44">
        <f t="shared" si="50"/>
        <v>0</v>
      </c>
    </row>
    <row r="148" spans="1:28" ht="16.5" customHeight="1" thickBot="1">
      <c r="A148" s="958"/>
      <c r="B148" s="13" t="s">
        <v>538</v>
      </c>
      <c r="C148" s="13" t="s">
        <v>301</v>
      </c>
      <c r="D148" s="13">
        <v>2</v>
      </c>
      <c r="E148" s="14" t="s">
        <v>374</v>
      </c>
      <c r="F148" s="359" t="s">
        <v>375</v>
      </c>
      <c r="G148" s="15">
        <f>SUM(G149:G159)</f>
        <v>1795000</v>
      </c>
      <c r="H148" s="15">
        <f aca="true" t="shared" si="51" ref="H148:AB148">SUM(H149:H159)</f>
        <v>3355000</v>
      </c>
      <c r="I148" s="15">
        <f t="shared" si="51"/>
        <v>2092000</v>
      </c>
      <c r="J148" s="15">
        <f t="shared" si="51"/>
        <v>15000</v>
      </c>
      <c r="K148" s="15">
        <f t="shared" si="51"/>
        <v>0</v>
      </c>
      <c r="L148" s="15">
        <f t="shared" si="51"/>
        <v>3180000</v>
      </c>
      <c r="M148" s="15">
        <f t="shared" si="51"/>
        <v>880000</v>
      </c>
      <c r="N148" s="15">
        <f t="shared" si="51"/>
        <v>835000</v>
      </c>
      <c r="O148" s="15">
        <f t="shared" si="51"/>
        <v>100000</v>
      </c>
      <c r="P148" s="15">
        <f t="shared" si="51"/>
        <v>0</v>
      </c>
      <c r="Q148" s="15">
        <f t="shared" si="51"/>
        <v>0</v>
      </c>
      <c r="R148" s="15">
        <f t="shared" si="51"/>
        <v>0</v>
      </c>
      <c r="S148" s="15">
        <f t="shared" si="51"/>
        <v>0</v>
      </c>
      <c r="T148" s="15">
        <f t="shared" si="51"/>
        <v>0</v>
      </c>
      <c r="U148" s="15">
        <f t="shared" si="51"/>
        <v>0</v>
      </c>
      <c r="V148" s="15">
        <f t="shared" si="51"/>
        <v>0</v>
      </c>
      <c r="W148" s="15">
        <f t="shared" si="51"/>
        <v>0</v>
      </c>
      <c r="X148" s="15">
        <f t="shared" si="51"/>
        <v>0</v>
      </c>
      <c r="Y148" s="15">
        <f t="shared" si="51"/>
        <v>0</v>
      </c>
      <c r="Z148" s="15">
        <f t="shared" si="51"/>
        <v>0</v>
      </c>
      <c r="AA148" s="15">
        <f t="shared" si="51"/>
        <v>0</v>
      </c>
      <c r="AB148" s="15">
        <f t="shared" si="51"/>
        <v>0</v>
      </c>
    </row>
    <row r="149" spans="1:28" ht="16.5" customHeight="1" thickBot="1">
      <c r="A149" s="958"/>
      <c r="B149" s="675" t="s">
        <v>538</v>
      </c>
      <c r="C149" s="675" t="s">
        <v>301</v>
      </c>
      <c r="D149" s="675">
        <v>2</v>
      </c>
      <c r="E149" s="675" t="s">
        <v>317</v>
      </c>
      <c r="F149" s="677" t="s">
        <v>318</v>
      </c>
      <c r="G149" s="105">
        <v>0</v>
      </c>
      <c r="H149" s="105">
        <v>0</v>
      </c>
      <c r="I149" s="106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736">
        <v>100000</v>
      </c>
      <c r="P149" s="657">
        <v>0</v>
      </c>
      <c r="Q149" s="23">
        <v>0</v>
      </c>
      <c r="R149" s="461">
        <f>P149-Q149</f>
        <v>0</v>
      </c>
      <c r="S149" s="352">
        <v>0</v>
      </c>
      <c r="T149" s="348">
        <v>0</v>
      </c>
      <c r="U149" s="352">
        <v>0</v>
      </c>
      <c r="V149" s="461">
        <f>T149-U149</f>
        <v>0</v>
      </c>
      <c r="W149" s="352">
        <v>0</v>
      </c>
      <c r="X149" s="348">
        <v>0</v>
      </c>
      <c r="Y149" s="352">
        <v>0</v>
      </c>
      <c r="Z149" s="461">
        <f>X149-Y149</f>
        <v>0</v>
      </c>
      <c r="AA149" s="99">
        <v>0</v>
      </c>
      <c r="AB149" s="19">
        <f>P149+T149+X149</f>
        <v>0</v>
      </c>
    </row>
    <row r="150" spans="1:28" ht="16.5" customHeight="1">
      <c r="A150" s="1019"/>
      <c r="B150" s="25" t="s">
        <v>538</v>
      </c>
      <c r="C150" s="25" t="s">
        <v>301</v>
      </c>
      <c r="D150" s="25">
        <v>2</v>
      </c>
      <c r="E150" s="25" t="s">
        <v>319</v>
      </c>
      <c r="F150" s="678" t="s">
        <v>320</v>
      </c>
      <c r="G150" s="105">
        <v>0</v>
      </c>
      <c r="H150" s="105">
        <v>0</v>
      </c>
      <c r="I150" s="106">
        <v>0</v>
      </c>
      <c r="J150" s="105">
        <v>0</v>
      </c>
      <c r="K150" s="105">
        <v>0</v>
      </c>
      <c r="L150" s="105">
        <v>0</v>
      </c>
      <c r="M150" s="105">
        <v>5000</v>
      </c>
      <c r="N150" s="105">
        <v>10000</v>
      </c>
      <c r="O150" s="736"/>
      <c r="P150" s="657">
        <v>0</v>
      </c>
      <c r="Q150" s="23">
        <v>0</v>
      </c>
      <c r="R150" s="461">
        <f aca="true" t="shared" si="52" ref="R150:R158">P150-Q150</f>
        <v>0</v>
      </c>
      <c r="S150" s="352">
        <v>0</v>
      </c>
      <c r="T150" s="348">
        <v>0</v>
      </c>
      <c r="U150" s="352">
        <v>0</v>
      </c>
      <c r="V150" s="461">
        <f aca="true" t="shared" si="53" ref="V150:V158">T150-U150</f>
        <v>0</v>
      </c>
      <c r="W150" s="352">
        <v>0</v>
      </c>
      <c r="X150" s="348">
        <v>0</v>
      </c>
      <c r="Y150" s="352">
        <v>0</v>
      </c>
      <c r="Z150" s="461">
        <f aca="true" t="shared" si="54" ref="Z150:Z158">X150-Y150</f>
        <v>0</v>
      </c>
      <c r="AA150" s="99">
        <v>0</v>
      </c>
      <c r="AB150" s="19">
        <f aca="true" t="shared" si="55" ref="AB150:AB158">P150+T150+X150</f>
        <v>0</v>
      </c>
    </row>
    <row r="151" spans="1:28" ht="16.5" customHeight="1">
      <c r="A151" s="1019"/>
      <c r="B151" s="107" t="s">
        <v>538</v>
      </c>
      <c r="C151" s="21" t="s">
        <v>301</v>
      </c>
      <c r="D151" s="21">
        <v>2</v>
      </c>
      <c r="E151" s="21" t="s">
        <v>343</v>
      </c>
      <c r="F151" s="58" t="s">
        <v>302</v>
      </c>
      <c r="G151" s="22">
        <v>60000</v>
      </c>
      <c r="H151" s="22">
        <v>72000</v>
      </c>
      <c r="I151" s="60">
        <v>45000</v>
      </c>
      <c r="J151" s="22">
        <v>0</v>
      </c>
      <c r="K151" s="22">
        <v>0</v>
      </c>
      <c r="L151" s="22">
        <v>0</v>
      </c>
      <c r="M151" s="22">
        <v>10000</v>
      </c>
      <c r="N151" s="22">
        <v>20000</v>
      </c>
      <c r="O151" s="737"/>
      <c r="P151" s="657">
        <v>0</v>
      </c>
      <c r="Q151" s="23">
        <v>0</v>
      </c>
      <c r="R151" s="462">
        <f t="shared" si="52"/>
        <v>0</v>
      </c>
      <c r="S151" s="352">
        <v>0</v>
      </c>
      <c r="T151" s="349">
        <v>0</v>
      </c>
      <c r="U151" s="352">
        <v>0</v>
      </c>
      <c r="V151" s="462">
        <f t="shared" si="53"/>
        <v>0</v>
      </c>
      <c r="W151" s="352">
        <v>0</v>
      </c>
      <c r="X151" s="349">
        <v>0</v>
      </c>
      <c r="Y151" s="352">
        <v>0</v>
      </c>
      <c r="Z151" s="462">
        <f t="shared" si="54"/>
        <v>0</v>
      </c>
      <c r="AA151" s="105">
        <v>0</v>
      </c>
      <c r="AB151" s="23">
        <f t="shared" si="55"/>
        <v>0</v>
      </c>
    </row>
    <row r="152" spans="1:28" ht="16.5" customHeight="1">
      <c r="A152" s="1019"/>
      <c r="B152" s="107" t="s">
        <v>538</v>
      </c>
      <c r="C152" s="25" t="s">
        <v>301</v>
      </c>
      <c r="D152" s="25">
        <v>2</v>
      </c>
      <c r="E152" s="25" t="s">
        <v>321</v>
      </c>
      <c r="F152" s="61" t="s">
        <v>303</v>
      </c>
      <c r="G152" s="26">
        <v>1500000</v>
      </c>
      <c r="H152" s="22">
        <v>2859000</v>
      </c>
      <c r="I152" s="60">
        <v>1783000</v>
      </c>
      <c r="J152" s="22">
        <v>15000</v>
      </c>
      <c r="K152" s="22">
        <v>0</v>
      </c>
      <c r="L152" s="22">
        <v>0</v>
      </c>
      <c r="M152" s="22">
        <v>800000</v>
      </c>
      <c r="N152" s="22">
        <v>700000</v>
      </c>
      <c r="O152" s="737"/>
      <c r="P152" s="657">
        <v>0</v>
      </c>
      <c r="Q152" s="23">
        <v>0</v>
      </c>
      <c r="R152" s="462">
        <f t="shared" si="52"/>
        <v>0</v>
      </c>
      <c r="S152" s="352">
        <v>0</v>
      </c>
      <c r="T152" s="349">
        <v>0</v>
      </c>
      <c r="U152" s="352">
        <v>0</v>
      </c>
      <c r="V152" s="462">
        <f t="shared" si="53"/>
        <v>0</v>
      </c>
      <c r="W152" s="352">
        <v>0</v>
      </c>
      <c r="X152" s="349">
        <v>0</v>
      </c>
      <c r="Y152" s="352">
        <v>0</v>
      </c>
      <c r="Z152" s="462">
        <f t="shared" si="54"/>
        <v>0</v>
      </c>
      <c r="AA152" s="105">
        <v>0</v>
      </c>
      <c r="AB152" s="23">
        <f t="shared" si="55"/>
        <v>0</v>
      </c>
    </row>
    <row r="153" spans="1:28" ht="16.5" customHeight="1">
      <c r="A153" s="1019"/>
      <c r="B153" s="107" t="s">
        <v>538</v>
      </c>
      <c r="C153" s="25" t="s">
        <v>301</v>
      </c>
      <c r="D153" s="25">
        <v>2</v>
      </c>
      <c r="E153" s="25" t="s">
        <v>324</v>
      </c>
      <c r="F153" s="61" t="s">
        <v>304</v>
      </c>
      <c r="G153" s="26">
        <v>160000</v>
      </c>
      <c r="H153" s="22">
        <v>186000</v>
      </c>
      <c r="I153" s="60">
        <v>115000</v>
      </c>
      <c r="J153" s="22">
        <v>0</v>
      </c>
      <c r="K153" s="22">
        <v>0</v>
      </c>
      <c r="L153" s="22">
        <v>0</v>
      </c>
      <c r="M153" s="22">
        <v>0</v>
      </c>
      <c r="N153" s="22">
        <v>25000</v>
      </c>
      <c r="O153" s="737"/>
      <c r="P153" s="657">
        <v>0</v>
      </c>
      <c r="Q153" s="23">
        <v>0</v>
      </c>
      <c r="R153" s="462">
        <f t="shared" si="52"/>
        <v>0</v>
      </c>
      <c r="S153" s="353">
        <v>0</v>
      </c>
      <c r="T153" s="349">
        <v>0</v>
      </c>
      <c r="U153" s="352">
        <v>0</v>
      </c>
      <c r="V153" s="462">
        <f t="shared" si="53"/>
        <v>0</v>
      </c>
      <c r="W153" s="353">
        <v>0</v>
      </c>
      <c r="X153" s="349">
        <v>0</v>
      </c>
      <c r="Y153" s="353">
        <v>0</v>
      </c>
      <c r="Z153" s="462">
        <f t="shared" si="54"/>
        <v>0</v>
      </c>
      <c r="AA153" s="22">
        <v>0</v>
      </c>
      <c r="AB153" s="23">
        <f t="shared" si="55"/>
        <v>0</v>
      </c>
    </row>
    <row r="154" spans="1:28" ht="16.5" customHeight="1">
      <c r="A154" s="1019"/>
      <c r="B154" s="107" t="s">
        <v>538</v>
      </c>
      <c r="C154" s="25" t="s">
        <v>301</v>
      </c>
      <c r="D154" s="25">
        <v>2</v>
      </c>
      <c r="E154" s="25" t="s">
        <v>305</v>
      </c>
      <c r="F154" s="61" t="s">
        <v>306</v>
      </c>
      <c r="G154" s="26">
        <v>60000</v>
      </c>
      <c r="H154" s="22">
        <v>207000</v>
      </c>
      <c r="I154" s="60">
        <v>129000</v>
      </c>
      <c r="J154" s="22">
        <v>0</v>
      </c>
      <c r="K154" s="22">
        <v>0</v>
      </c>
      <c r="L154" s="22">
        <v>3000000</v>
      </c>
      <c r="M154" s="22">
        <v>60000</v>
      </c>
      <c r="N154" s="22">
        <v>50000</v>
      </c>
      <c r="O154" s="737"/>
      <c r="P154" s="657">
        <v>0</v>
      </c>
      <c r="Q154" s="23">
        <v>0</v>
      </c>
      <c r="R154" s="462">
        <f t="shared" si="52"/>
        <v>0</v>
      </c>
      <c r="S154" s="352">
        <v>0</v>
      </c>
      <c r="T154" s="349">
        <v>0</v>
      </c>
      <c r="U154" s="352">
        <v>0</v>
      </c>
      <c r="V154" s="462">
        <f t="shared" si="53"/>
        <v>0</v>
      </c>
      <c r="W154" s="352">
        <v>0</v>
      </c>
      <c r="X154" s="349">
        <v>0</v>
      </c>
      <c r="Y154" s="353">
        <v>0</v>
      </c>
      <c r="Z154" s="462">
        <f t="shared" si="54"/>
        <v>0</v>
      </c>
      <c r="AA154" s="22">
        <v>0</v>
      </c>
      <c r="AB154" s="23">
        <f t="shared" si="55"/>
        <v>0</v>
      </c>
    </row>
    <row r="155" spans="1:28" ht="16.5" customHeight="1">
      <c r="A155" s="1019"/>
      <c r="B155" s="107" t="s">
        <v>538</v>
      </c>
      <c r="C155" s="25" t="s">
        <v>301</v>
      </c>
      <c r="D155" s="25">
        <v>2</v>
      </c>
      <c r="E155" s="25" t="s">
        <v>330</v>
      </c>
      <c r="F155" s="61" t="s">
        <v>331</v>
      </c>
      <c r="G155" s="26">
        <v>0</v>
      </c>
      <c r="H155" s="22">
        <v>0</v>
      </c>
      <c r="I155" s="60">
        <v>0</v>
      </c>
      <c r="J155" s="22">
        <v>0</v>
      </c>
      <c r="K155" s="22">
        <v>0</v>
      </c>
      <c r="L155" s="22">
        <v>180000</v>
      </c>
      <c r="M155" s="22">
        <v>5000</v>
      </c>
      <c r="N155" s="22">
        <v>10000</v>
      </c>
      <c r="O155" s="737"/>
      <c r="P155" s="657">
        <v>0</v>
      </c>
      <c r="Q155" s="23">
        <v>0</v>
      </c>
      <c r="R155" s="462">
        <f t="shared" si="52"/>
        <v>0</v>
      </c>
      <c r="S155" s="352">
        <v>0</v>
      </c>
      <c r="T155" s="349">
        <v>0</v>
      </c>
      <c r="U155" s="352">
        <v>0</v>
      </c>
      <c r="V155" s="462">
        <f t="shared" si="53"/>
        <v>0</v>
      </c>
      <c r="W155" s="352">
        <v>0</v>
      </c>
      <c r="X155" s="349">
        <v>0</v>
      </c>
      <c r="Y155" s="352">
        <v>0</v>
      </c>
      <c r="Z155" s="462">
        <f t="shared" si="54"/>
        <v>0</v>
      </c>
      <c r="AA155" s="105">
        <v>0</v>
      </c>
      <c r="AB155" s="23">
        <f t="shared" si="55"/>
        <v>0</v>
      </c>
    </row>
    <row r="156" spans="1:28" ht="16.5" customHeight="1">
      <c r="A156" s="1019"/>
      <c r="B156" s="107" t="s">
        <v>538</v>
      </c>
      <c r="C156" s="25" t="s">
        <v>301</v>
      </c>
      <c r="D156" s="25">
        <v>2</v>
      </c>
      <c r="E156" s="25" t="s">
        <v>380</v>
      </c>
      <c r="F156" s="61" t="s">
        <v>381</v>
      </c>
      <c r="G156" s="26">
        <v>15000</v>
      </c>
      <c r="H156" s="22">
        <v>31000</v>
      </c>
      <c r="I156" s="60">
        <v>20000</v>
      </c>
      <c r="J156" s="22">
        <v>0</v>
      </c>
      <c r="K156" s="22">
        <v>0</v>
      </c>
      <c r="L156" s="22">
        <v>0</v>
      </c>
      <c r="M156" s="22">
        <v>0</v>
      </c>
      <c r="N156" s="22">
        <v>5000</v>
      </c>
      <c r="O156" s="737"/>
      <c r="P156" s="657">
        <v>0</v>
      </c>
      <c r="Q156" s="23">
        <v>0</v>
      </c>
      <c r="R156" s="462">
        <f t="shared" si="52"/>
        <v>0</v>
      </c>
      <c r="S156" s="352">
        <v>0</v>
      </c>
      <c r="T156" s="349">
        <v>0</v>
      </c>
      <c r="U156" s="352">
        <v>0</v>
      </c>
      <c r="V156" s="462">
        <f t="shared" si="53"/>
        <v>0</v>
      </c>
      <c r="W156" s="352">
        <v>0</v>
      </c>
      <c r="X156" s="349">
        <v>0</v>
      </c>
      <c r="Y156" s="352">
        <v>0</v>
      </c>
      <c r="Z156" s="462">
        <f t="shared" si="54"/>
        <v>0</v>
      </c>
      <c r="AA156" s="105">
        <v>0</v>
      </c>
      <c r="AB156" s="23">
        <f t="shared" si="55"/>
        <v>0</v>
      </c>
    </row>
    <row r="157" spans="1:28" ht="16.5" customHeight="1">
      <c r="A157" s="1019"/>
      <c r="B157" s="107" t="s">
        <v>538</v>
      </c>
      <c r="C157" s="25" t="s">
        <v>301</v>
      </c>
      <c r="D157" s="25">
        <v>2</v>
      </c>
      <c r="E157" s="25" t="s">
        <v>382</v>
      </c>
      <c r="F157" s="61" t="s">
        <v>266</v>
      </c>
      <c r="G157" s="26">
        <v>0</v>
      </c>
      <c r="H157" s="22">
        <v>0</v>
      </c>
      <c r="I157" s="60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5000</v>
      </c>
      <c r="O157" s="737"/>
      <c r="P157" s="657">
        <v>0</v>
      </c>
      <c r="Q157" s="23">
        <v>0</v>
      </c>
      <c r="R157" s="462">
        <f t="shared" si="52"/>
        <v>0</v>
      </c>
      <c r="S157" s="352">
        <v>0</v>
      </c>
      <c r="T157" s="349">
        <v>0</v>
      </c>
      <c r="U157" s="352">
        <v>0</v>
      </c>
      <c r="V157" s="462">
        <f t="shared" si="53"/>
        <v>0</v>
      </c>
      <c r="W157" s="352">
        <v>0</v>
      </c>
      <c r="X157" s="349">
        <v>0</v>
      </c>
      <c r="Y157" s="352">
        <v>0</v>
      </c>
      <c r="Z157" s="462">
        <f t="shared" si="54"/>
        <v>0</v>
      </c>
      <c r="AA157" s="105">
        <v>0</v>
      </c>
      <c r="AB157" s="23">
        <f t="shared" si="55"/>
        <v>0</v>
      </c>
    </row>
    <row r="158" spans="1:28" ht="16.5" customHeight="1" thickBot="1">
      <c r="A158" s="1019"/>
      <c r="B158" s="107" t="s">
        <v>538</v>
      </c>
      <c r="C158" s="25" t="s">
        <v>301</v>
      </c>
      <c r="D158" s="25">
        <v>2</v>
      </c>
      <c r="E158" s="25" t="s">
        <v>267</v>
      </c>
      <c r="F158" s="61" t="s">
        <v>475</v>
      </c>
      <c r="G158" s="26">
        <v>0</v>
      </c>
      <c r="H158" s="22">
        <v>0</v>
      </c>
      <c r="I158" s="60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5000</v>
      </c>
      <c r="O158" s="737"/>
      <c r="P158" s="657">
        <v>0</v>
      </c>
      <c r="Q158" s="23">
        <v>0</v>
      </c>
      <c r="R158" s="462">
        <f t="shared" si="52"/>
        <v>0</v>
      </c>
      <c r="S158" s="352">
        <v>0</v>
      </c>
      <c r="T158" s="349">
        <v>0</v>
      </c>
      <c r="U158" s="352">
        <v>0</v>
      </c>
      <c r="V158" s="462">
        <f t="shared" si="53"/>
        <v>0</v>
      </c>
      <c r="W158" s="352">
        <v>0</v>
      </c>
      <c r="X158" s="349">
        <v>0</v>
      </c>
      <c r="Y158" s="352">
        <v>0</v>
      </c>
      <c r="Z158" s="462">
        <f t="shared" si="54"/>
        <v>0</v>
      </c>
      <c r="AA158" s="103">
        <v>0</v>
      </c>
      <c r="AB158" s="23">
        <f t="shared" si="55"/>
        <v>0</v>
      </c>
    </row>
    <row r="159" spans="1:28" ht="16.5" customHeight="1" thickBot="1">
      <c r="A159" s="1019"/>
      <c r="B159" s="107" t="s">
        <v>538</v>
      </c>
      <c r="C159" s="25" t="s">
        <v>301</v>
      </c>
      <c r="D159" s="25">
        <v>2</v>
      </c>
      <c r="E159" s="25" t="s">
        <v>269</v>
      </c>
      <c r="F159" s="61" t="s">
        <v>539</v>
      </c>
      <c r="G159" s="26">
        <v>0</v>
      </c>
      <c r="H159" s="22">
        <v>0</v>
      </c>
      <c r="I159" s="60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5000</v>
      </c>
      <c r="O159" s="737"/>
      <c r="P159" s="657">
        <v>0</v>
      </c>
      <c r="Q159" s="23">
        <v>0</v>
      </c>
      <c r="R159" s="462">
        <f>P159-Q159</f>
        <v>0</v>
      </c>
      <c r="S159" s="352">
        <v>0</v>
      </c>
      <c r="T159" s="349">
        <v>0</v>
      </c>
      <c r="U159" s="352">
        <v>0</v>
      </c>
      <c r="V159" s="462">
        <f>T159-U159</f>
        <v>0</v>
      </c>
      <c r="W159" s="352">
        <v>0</v>
      </c>
      <c r="X159" s="349">
        <v>0</v>
      </c>
      <c r="Y159" s="352">
        <v>0</v>
      </c>
      <c r="Z159" s="462">
        <f>X159-Y159</f>
        <v>0</v>
      </c>
      <c r="AA159" s="103">
        <v>0</v>
      </c>
      <c r="AB159" s="23">
        <f>P159+T159+X159</f>
        <v>0</v>
      </c>
    </row>
    <row r="160" spans="1:28" ht="16.5" customHeight="1" thickBot="1">
      <c r="A160" s="1019"/>
      <c r="B160" s="28" t="s">
        <v>538</v>
      </c>
      <c r="C160" s="28" t="s">
        <v>301</v>
      </c>
      <c r="D160" s="28">
        <v>2</v>
      </c>
      <c r="E160" s="29" t="s">
        <v>376</v>
      </c>
      <c r="F160" s="30" t="s">
        <v>377</v>
      </c>
      <c r="G160" s="15">
        <f aca="true" t="shared" si="56" ref="G160:AB160">SUM(G161:G168)</f>
        <v>1690000</v>
      </c>
      <c r="H160" s="15">
        <f t="shared" si="56"/>
        <v>682000</v>
      </c>
      <c r="I160" s="16">
        <f t="shared" si="56"/>
        <v>422000</v>
      </c>
      <c r="J160" s="15">
        <f>SUM(J161:J168)</f>
        <v>120000</v>
      </c>
      <c r="K160" s="15">
        <f>SUM(K161:K168)</f>
        <v>0</v>
      </c>
      <c r="L160" s="15">
        <f>SUM(L161:L168)</f>
        <v>0</v>
      </c>
      <c r="M160" s="15">
        <f>SUM(M161:M168)</f>
        <v>100000</v>
      </c>
      <c r="N160" s="15">
        <f>SUM(N161:N168)</f>
        <v>70000</v>
      </c>
      <c r="O160" s="518"/>
      <c r="P160" s="316">
        <f t="shared" si="56"/>
        <v>0</v>
      </c>
      <c r="Q160" s="317">
        <f t="shared" si="56"/>
        <v>0</v>
      </c>
      <c r="R160" s="441">
        <f t="shared" si="56"/>
        <v>0</v>
      </c>
      <c r="S160" s="15">
        <f>SUM(S161:S168)</f>
        <v>0</v>
      </c>
      <c r="T160" s="316">
        <f t="shared" si="56"/>
        <v>0</v>
      </c>
      <c r="U160" s="317">
        <f t="shared" si="56"/>
        <v>0</v>
      </c>
      <c r="V160" s="441">
        <f t="shared" si="56"/>
        <v>0</v>
      </c>
      <c r="W160" s="15">
        <f t="shared" si="56"/>
        <v>0</v>
      </c>
      <c r="X160" s="316">
        <f t="shared" si="56"/>
        <v>0</v>
      </c>
      <c r="Y160" s="317">
        <f t="shared" si="56"/>
        <v>0</v>
      </c>
      <c r="Z160" s="441">
        <f t="shared" si="56"/>
        <v>0</v>
      </c>
      <c r="AA160" s="15">
        <f t="shared" si="56"/>
        <v>0</v>
      </c>
      <c r="AB160" s="15">
        <f t="shared" si="56"/>
        <v>0</v>
      </c>
    </row>
    <row r="161" spans="1:28" ht="16.5" customHeight="1">
      <c r="A161" s="1019"/>
      <c r="B161" s="107" t="s">
        <v>538</v>
      </c>
      <c r="C161" s="25" t="s">
        <v>301</v>
      </c>
      <c r="D161" s="25">
        <v>2</v>
      </c>
      <c r="E161" s="25" t="s">
        <v>307</v>
      </c>
      <c r="F161" s="61" t="s">
        <v>308</v>
      </c>
      <c r="G161" s="26">
        <v>220000</v>
      </c>
      <c r="H161" s="22">
        <v>50000</v>
      </c>
      <c r="I161" s="60">
        <v>30000</v>
      </c>
      <c r="J161" s="22">
        <v>0</v>
      </c>
      <c r="K161" s="22">
        <v>0</v>
      </c>
      <c r="L161" s="22">
        <v>0</v>
      </c>
      <c r="M161" s="22">
        <v>0</v>
      </c>
      <c r="N161" s="22">
        <v>10000</v>
      </c>
      <c r="O161" s="737"/>
      <c r="P161" s="657">
        <v>0</v>
      </c>
      <c r="Q161" s="23">
        <v>0</v>
      </c>
      <c r="R161" s="462">
        <f aca="true" t="shared" si="57" ref="R161:R168">P161-Q161</f>
        <v>0</v>
      </c>
      <c r="S161" s="353">
        <v>0</v>
      </c>
      <c r="T161" s="349">
        <v>0</v>
      </c>
      <c r="U161" s="352">
        <v>0</v>
      </c>
      <c r="V161" s="462">
        <f aca="true" t="shared" si="58" ref="V161:V168">T161-U161</f>
        <v>0</v>
      </c>
      <c r="W161" s="353">
        <v>0</v>
      </c>
      <c r="X161" s="349">
        <v>0</v>
      </c>
      <c r="Y161" s="353">
        <v>0</v>
      </c>
      <c r="Z161" s="462">
        <f aca="true" t="shared" si="59" ref="Z161:Z168">X161-Y161</f>
        <v>0</v>
      </c>
      <c r="AA161" s="113">
        <v>0</v>
      </c>
      <c r="AB161" s="19">
        <f aca="true" t="shared" si="60" ref="AB161:AB168">P161+T161+X161</f>
        <v>0</v>
      </c>
    </row>
    <row r="162" spans="1:28" ht="16.5" customHeight="1">
      <c r="A162" s="1019"/>
      <c r="B162" s="107" t="s">
        <v>538</v>
      </c>
      <c r="C162" s="25" t="s">
        <v>301</v>
      </c>
      <c r="D162" s="25">
        <v>2</v>
      </c>
      <c r="E162" s="25" t="s">
        <v>476</v>
      </c>
      <c r="F162" s="61" t="s">
        <v>404</v>
      </c>
      <c r="G162" s="26">
        <v>0</v>
      </c>
      <c r="H162" s="22">
        <v>0</v>
      </c>
      <c r="I162" s="60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5000</v>
      </c>
      <c r="O162" s="737"/>
      <c r="P162" s="657">
        <v>0</v>
      </c>
      <c r="Q162" s="23">
        <v>0</v>
      </c>
      <c r="R162" s="462">
        <f>P162-Q162</f>
        <v>0</v>
      </c>
      <c r="S162" s="352">
        <v>0</v>
      </c>
      <c r="T162" s="349">
        <v>0</v>
      </c>
      <c r="U162" s="352">
        <v>0</v>
      </c>
      <c r="V162" s="462">
        <f>T162-U162</f>
        <v>0</v>
      </c>
      <c r="W162" s="352">
        <v>0</v>
      </c>
      <c r="X162" s="349">
        <v>0</v>
      </c>
      <c r="Y162" s="352">
        <v>0</v>
      </c>
      <c r="Z162" s="462">
        <f>X162-Y162</f>
        <v>0</v>
      </c>
      <c r="AA162" s="105">
        <v>0</v>
      </c>
      <c r="AB162" s="23">
        <f t="shared" si="60"/>
        <v>0</v>
      </c>
    </row>
    <row r="163" spans="1:28" ht="16.5" customHeight="1">
      <c r="A163" s="1019"/>
      <c r="B163" s="107" t="s">
        <v>538</v>
      </c>
      <c r="C163" s="25" t="s">
        <v>301</v>
      </c>
      <c r="D163" s="25">
        <v>2</v>
      </c>
      <c r="E163" s="25" t="s">
        <v>540</v>
      </c>
      <c r="F163" s="61" t="s">
        <v>541</v>
      </c>
      <c r="G163" s="26">
        <v>0</v>
      </c>
      <c r="H163" s="22">
        <v>0</v>
      </c>
      <c r="I163" s="60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10000</v>
      </c>
      <c r="O163" s="737"/>
      <c r="P163" s="657">
        <v>0</v>
      </c>
      <c r="Q163" s="23">
        <v>0</v>
      </c>
      <c r="R163" s="462">
        <f>P163-Q163</f>
        <v>0</v>
      </c>
      <c r="S163" s="352">
        <v>0</v>
      </c>
      <c r="T163" s="349">
        <v>0</v>
      </c>
      <c r="U163" s="352">
        <v>0</v>
      </c>
      <c r="V163" s="462">
        <f>T163-U163</f>
        <v>0</v>
      </c>
      <c r="W163" s="352">
        <v>0</v>
      </c>
      <c r="X163" s="349">
        <v>0</v>
      </c>
      <c r="Y163" s="352">
        <v>0</v>
      </c>
      <c r="Z163" s="462">
        <f>X163-Y163</f>
        <v>0</v>
      </c>
      <c r="AA163" s="105">
        <v>0</v>
      </c>
      <c r="AB163" s="23">
        <f>P163+T163+X163</f>
        <v>0</v>
      </c>
    </row>
    <row r="164" spans="1:28" ht="16.5" customHeight="1">
      <c r="A164" s="1019"/>
      <c r="B164" s="107" t="s">
        <v>538</v>
      </c>
      <c r="C164" s="25" t="s">
        <v>301</v>
      </c>
      <c r="D164" s="25">
        <v>2</v>
      </c>
      <c r="E164" s="25" t="s">
        <v>70</v>
      </c>
      <c r="F164" s="61" t="s">
        <v>71</v>
      </c>
      <c r="G164" s="26">
        <v>0</v>
      </c>
      <c r="H164" s="22">
        <v>0</v>
      </c>
      <c r="I164" s="60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737"/>
      <c r="P164" s="657">
        <v>0</v>
      </c>
      <c r="Q164" s="23">
        <v>0</v>
      </c>
      <c r="R164" s="462">
        <f t="shared" si="57"/>
        <v>0</v>
      </c>
      <c r="S164" s="352">
        <v>0</v>
      </c>
      <c r="T164" s="349">
        <v>0</v>
      </c>
      <c r="U164" s="352">
        <v>0</v>
      </c>
      <c r="V164" s="462">
        <f t="shared" si="58"/>
        <v>0</v>
      </c>
      <c r="W164" s="352">
        <v>0</v>
      </c>
      <c r="X164" s="349">
        <v>0</v>
      </c>
      <c r="Y164" s="352">
        <v>0</v>
      </c>
      <c r="Z164" s="462">
        <f t="shared" si="59"/>
        <v>0</v>
      </c>
      <c r="AA164" s="105">
        <v>0</v>
      </c>
      <c r="AB164" s="23">
        <f t="shared" si="60"/>
        <v>0</v>
      </c>
    </row>
    <row r="165" spans="1:28" ht="16.5" customHeight="1">
      <c r="A165" s="1019"/>
      <c r="B165" s="107" t="s">
        <v>538</v>
      </c>
      <c r="C165" s="25" t="s">
        <v>301</v>
      </c>
      <c r="D165" s="25">
        <v>2</v>
      </c>
      <c r="E165" s="25" t="s">
        <v>332</v>
      </c>
      <c r="F165" s="61" t="s">
        <v>333</v>
      </c>
      <c r="G165" s="26">
        <v>160000</v>
      </c>
      <c r="H165" s="22">
        <v>104000</v>
      </c>
      <c r="I165" s="60">
        <v>65000</v>
      </c>
      <c r="J165" s="22">
        <v>0</v>
      </c>
      <c r="K165" s="22">
        <v>0</v>
      </c>
      <c r="L165" s="22">
        <v>0</v>
      </c>
      <c r="M165" s="22">
        <v>50000</v>
      </c>
      <c r="N165" s="22">
        <v>5000</v>
      </c>
      <c r="O165" s="737"/>
      <c r="P165" s="657">
        <v>0</v>
      </c>
      <c r="Q165" s="23">
        <v>0</v>
      </c>
      <c r="R165" s="462">
        <f t="shared" si="57"/>
        <v>0</v>
      </c>
      <c r="S165" s="352">
        <v>0</v>
      </c>
      <c r="T165" s="349">
        <v>0</v>
      </c>
      <c r="U165" s="352">
        <v>0</v>
      </c>
      <c r="V165" s="462">
        <f t="shared" si="58"/>
        <v>0</v>
      </c>
      <c r="W165" s="352">
        <v>0</v>
      </c>
      <c r="X165" s="349">
        <v>0</v>
      </c>
      <c r="Y165" s="352">
        <v>0</v>
      </c>
      <c r="Z165" s="462">
        <f t="shared" si="59"/>
        <v>0</v>
      </c>
      <c r="AA165" s="105">
        <v>0</v>
      </c>
      <c r="AB165" s="23">
        <f t="shared" si="60"/>
        <v>0</v>
      </c>
    </row>
    <row r="166" spans="1:28" ht="16.5" customHeight="1">
      <c r="A166" s="1019"/>
      <c r="B166" s="107" t="s">
        <v>538</v>
      </c>
      <c r="C166" s="25" t="s">
        <v>301</v>
      </c>
      <c r="D166" s="25">
        <v>2</v>
      </c>
      <c r="E166" s="25" t="s">
        <v>309</v>
      </c>
      <c r="F166" s="61" t="s">
        <v>218</v>
      </c>
      <c r="G166" s="26">
        <v>990000</v>
      </c>
      <c r="H166" s="22">
        <v>414000</v>
      </c>
      <c r="I166" s="60">
        <v>255000</v>
      </c>
      <c r="J166" s="22">
        <v>120000</v>
      </c>
      <c r="K166" s="22">
        <v>0</v>
      </c>
      <c r="L166" s="22">
        <v>0</v>
      </c>
      <c r="M166" s="22">
        <v>0</v>
      </c>
      <c r="N166" s="22">
        <v>20000</v>
      </c>
      <c r="O166" s="737"/>
      <c r="P166" s="657">
        <v>0</v>
      </c>
      <c r="Q166" s="23">
        <v>0</v>
      </c>
      <c r="R166" s="462">
        <f t="shared" si="57"/>
        <v>0</v>
      </c>
      <c r="S166" s="352">
        <v>0</v>
      </c>
      <c r="T166" s="349">
        <v>0</v>
      </c>
      <c r="U166" s="352">
        <v>0</v>
      </c>
      <c r="V166" s="462">
        <f t="shared" si="58"/>
        <v>0</v>
      </c>
      <c r="W166" s="352">
        <v>0</v>
      </c>
      <c r="X166" s="349">
        <v>0</v>
      </c>
      <c r="Y166" s="352">
        <v>0</v>
      </c>
      <c r="Z166" s="462">
        <f t="shared" si="59"/>
        <v>0</v>
      </c>
      <c r="AA166" s="105">
        <v>0</v>
      </c>
      <c r="AB166" s="23">
        <f t="shared" si="60"/>
        <v>0</v>
      </c>
    </row>
    <row r="167" spans="1:28" ht="16.5" customHeight="1">
      <c r="A167" s="1019"/>
      <c r="B167" s="107" t="s">
        <v>538</v>
      </c>
      <c r="C167" s="25" t="s">
        <v>301</v>
      </c>
      <c r="D167" s="25">
        <v>2</v>
      </c>
      <c r="E167" s="25" t="s">
        <v>338</v>
      </c>
      <c r="F167" s="61" t="s">
        <v>348</v>
      </c>
      <c r="G167" s="26">
        <v>0</v>
      </c>
      <c r="H167" s="22">
        <v>10000</v>
      </c>
      <c r="I167" s="60">
        <v>7000</v>
      </c>
      <c r="J167" s="22">
        <v>0</v>
      </c>
      <c r="K167" s="22">
        <v>0</v>
      </c>
      <c r="L167" s="22">
        <v>0</v>
      </c>
      <c r="M167" s="22">
        <v>0</v>
      </c>
      <c r="N167" s="22">
        <v>10000</v>
      </c>
      <c r="O167" s="737"/>
      <c r="P167" s="657">
        <v>0</v>
      </c>
      <c r="Q167" s="23">
        <v>0</v>
      </c>
      <c r="R167" s="462">
        <f t="shared" si="57"/>
        <v>0</v>
      </c>
      <c r="S167" s="352">
        <v>0</v>
      </c>
      <c r="T167" s="349">
        <v>0</v>
      </c>
      <c r="U167" s="352">
        <v>0</v>
      </c>
      <c r="V167" s="462">
        <f t="shared" si="58"/>
        <v>0</v>
      </c>
      <c r="W167" s="352">
        <v>0</v>
      </c>
      <c r="X167" s="349">
        <v>0</v>
      </c>
      <c r="Y167" s="352">
        <v>0</v>
      </c>
      <c r="Z167" s="462">
        <f t="shared" si="59"/>
        <v>0</v>
      </c>
      <c r="AA167" s="105">
        <v>0</v>
      </c>
      <c r="AB167" s="23">
        <f t="shared" si="60"/>
        <v>0</v>
      </c>
    </row>
    <row r="168" spans="1:28" ht="16.5" customHeight="1" thickBot="1">
      <c r="A168" s="1019"/>
      <c r="B168" s="107" t="s">
        <v>538</v>
      </c>
      <c r="C168" s="25" t="s">
        <v>301</v>
      </c>
      <c r="D168" s="25">
        <v>2</v>
      </c>
      <c r="E168" s="25" t="s">
        <v>340</v>
      </c>
      <c r="F168" s="61" t="s">
        <v>341</v>
      </c>
      <c r="G168" s="26">
        <v>320000</v>
      </c>
      <c r="H168" s="22">
        <v>104000</v>
      </c>
      <c r="I168" s="60">
        <v>65000</v>
      </c>
      <c r="J168" s="22">
        <v>0</v>
      </c>
      <c r="K168" s="22">
        <v>0</v>
      </c>
      <c r="L168" s="22">
        <v>0</v>
      </c>
      <c r="M168" s="22">
        <v>50000</v>
      </c>
      <c r="N168" s="22">
        <v>10000</v>
      </c>
      <c r="O168" s="737"/>
      <c r="P168" s="657">
        <v>0</v>
      </c>
      <c r="Q168" s="23">
        <v>0</v>
      </c>
      <c r="R168" s="462">
        <f t="shared" si="57"/>
        <v>0</v>
      </c>
      <c r="S168" s="353">
        <v>0</v>
      </c>
      <c r="T168" s="349">
        <v>0</v>
      </c>
      <c r="U168" s="352">
        <v>0</v>
      </c>
      <c r="V168" s="462">
        <f t="shared" si="58"/>
        <v>0</v>
      </c>
      <c r="W168" s="353">
        <v>0</v>
      </c>
      <c r="X168" s="349">
        <v>0</v>
      </c>
      <c r="Y168" s="353">
        <v>0</v>
      </c>
      <c r="Z168" s="462">
        <f t="shared" si="59"/>
        <v>0</v>
      </c>
      <c r="AA168" s="109">
        <v>0</v>
      </c>
      <c r="AB168" s="23">
        <f t="shared" si="60"/>
        <v>0</v>
      </c>
    </row>
    <row r="169" spans="1:28" ht="16.5" customHeight="1" thickBot="1">
      <c r="A169" s="1019"/>
      <c r="B169" s="28" t="s">
        <v>538</v>
      </c>
      <c r="C169" s="28" t="s">
        <v>301</v>
      </c>
      <c r="D169" s="28">
        <v>2</v>
      </c>
      <c r="E169" s="29" t="s">
        <v>2</v>
      </c>
      <c r="F169" s="30" t="s">
        <v>3</v>
      </c>
      <c r="G169" s="15">
        <f>SUM(G170:G174)</f>
        <v>60000</v>
      </c>
      <c r="H169" s="15">
        <f aca="true" t="shared" si="61" ref="H169:AB169">SUM(H170:H174)</f>
        <v>114000</v>
      </c>
      <c r="I169" s="15">
        <f t="shared" si="61"/>
        <v>70000</v>
      </c>
      <c r="J169" s="15">
        <f t="shared" si="61"/>
        <v>0</v>
      </c>
      <c r="K169" s="15">
        <f t="shared" si="61"/>
        <v>0</v>
      </c>
      <c r="L169" s="15">
        <f t="shared" si="61"/>
        <v>100000</v>
      </c>
      <c r="M169" s="15">
        <f t="shared" si="61"/>
        <v>20000</v>
      </c>
      <c r="N169" s="15">
        <f t="shared" si="61"/>
        <v>80000</v>
      </c>
      <c r="O169" s="15"/>
      <c r="P169" s="15">
        <f t="shared" si="61"/>
        <v>0</v>
      </c>
      <c r="Q169" s="15">
        <f t="shared" si="61"/>
        <v>0</v>
      </c>
      <c r="R169" s="15">
        <f t="shared" si="61"/>
        <v>0</v>
      </c>
      <c r="S169" s="15">
        <f t="shared" si="61"/>
        <v>0</v>
      </c>
      <c r="T169" s="15">
        <f t="shared" si="61"/>
        <v>0</v>
      </c>
      <c r="U169" s="15">
        <f t="shared" si="61"/>
        <v>0</v>
      </c>
      <c r="V169" s="15">
        <f t="shared" si="61"/>
        <v>0</v>
      </c>
      <c r="W169" s="15">
        <f t="shared" si="61"/>
        <v>0</v>
      </c>
      <c r="X169" s="15">
        <f t="shared" si="61"/>
        <v>0</v>
      </c>
      <c r="Y169" s="15">
        <f t="shared" si="61"/>
        <v>0</v>
      </c>
      <c r="Z169" s="15">
        <f t="shared" si="61"/>
        <v>0</v>
      </c>
      <c r="AA169" s="15">
        <f t="shared" si="61"/>
        <v>0</v>
      </c>
      <c r="AB169" s="15">
        <f t="shared" si="61"/>
        <v>0</v>
      </c>
    </row>
    <row r="170" spans="1:28" ht="16.5" customHeight="1" thickBot="1">
      <c r="A170" s="1019"/>
      <c r="B170" s="107" t="s">
        <v>538</v>
      </c>
      <c r="C170" s="21" t="s">
        <v>301</v>
      </c>
      <c r="D170" s="21">
        <v>2</v>
      </c>
      <c r="E170" s="21" t="s">
        <v>344</v>
      </c>
      <c r="F170" s="58" t="s">
        <v>349</v>
      </c>
      <c r="G170" s="26">
        <v>35000</v>
      </c>
      <c r="H170" s="22">
        <v>62000</v>
      </c>
      <c r="I170" s="60">
        <v>38000</v>
      </c>
      <c r="J170" s="22">
        <v>0</v>
      </c>
      <c r="K170" s="22">
        <v>0</v>
      </c>
      <c r="L170" s="22">
        <v>100000</v>
      </c>
      <c r="M170" s="22">
        <v>20000</v>
      </c>
      <c r="N170" s="22">
        <v>25000</v>
      </c>
      <c r="O170" s="737"/>
      <c r="P170" s="657">
        <v>0</v>
      </c>
      <c r="Q170" s="23">
        <v>0</v>
      </c>
      <c r="R170" s="462">
        <f>P170-Q170</f>
        <v>0</v>
      </c>
      <c r="S170" s="352">
        <v>0</v>
      </c>
      <c r="T170" s="349">
        <v>0</v>
      </c>
      <c r="U170" s="352">
        <v>0</v>
      </c>
      <c r="V170" s="462">
        <f>T170-U170</f>
        <v>0</v>
      </c>
      <c r="W170" s="352">
        <v>0</v>
      </c>
      <c r="X170" s="349">
        <v>0</v>
      </c>
      <c r="Y170" s="352">
        <v>0</v>
      </c>
      <c r="Z170" s="462">
        <f>X170-Y170</f>
        <v>0</v>
      </c>
      <c r="AA170" s="99">
        <v>0</v>
      </c>
      <c r="AB170" s="19">
        <f>P170+T170+X170</f>
        <v>0</v>
      </c>
    </row>
    <row r="171" spans="1:28" ht="16.5" customHeight="1">
      <c r="A171" s="1019"/>
      <c r="B171" s="107" t="s">
        <v>538</v>
      </c>
      <c r="C171" s="21" t="s">
        <v>301</v>
      </c>
      <c r="D171" s="21">
        <v>2</v>
      </c>
      <c r="E171" s="21" t="s">
        <v>542</v>
      </c>
      <c r="F171" s="58" t="s">
        <v>543</v>
      </c>
      <c r="G171" s="26">
        <v>0</v>
      </c>
      <c r="H171" s="22">
        <v>0</v>
      </c>
      <c r="I171" s="60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25000</v>
      </c>
      <c r="O171" s="737"/>
      <c r="P171" s="657">
        <v>0</v>
      </c>
      <c r="Q171" s="23">
        <v>0</v>
      </c>
      <c r="R171" s="462">
        <f>P171-Q171</f>
        <v>0</v>
      </c>
      <c r="S171" s="352">
        <v>0</v>
      </c>
      <c r="T171" s="349">
        <v>0</v>
      </c>
      <c r="U171" s="352">
        <v>0</v>
      </c>
      <c r="V171" s="462">
        <f>T171-U171</f>
        <v>0</v>
      </c>
      <c r="W171" s="352">
        <v>0</v>
      </c>
      <c r="X171" s="349">
        <v>0</v>
      </c>
      <c r="Y171" s="352">
        <v>0</v>
      </c>
      <c r="Z171" s="462">
        <f>X171-Y171</f>
        <v>0</v>
      </c>
      <c r="AA171" s="99">
        <v>0</v>
      </c>
      <c r="AB171" s="19">
        <f>P171+T171+X171</f>
        <v>0</v>
      </c>
    </row>
    <row r="172" spans="1:28" ht="16.5" customHeight="1">
      <c r="A172" s="1019"/>
      <c r="B172" s="107" t="s">
        <v>538</v>
      </c>
      <c r="C172" s="25" t="s">
        <v>301</v>
      </c>
      <c r="D172" s="25">
        <v>2</v>
      </c>
      <c r="E172" s="25" t="s">
        <v>261</v>
      </c>
      <c r="F172" s="61" t="s">
        <v>262</v>
      </c>
      <c r="G172" s="26">
        <v>0</v>
      </c>
      <c r="H172" s="22">
        <v>21000</v>
      </c>
      <c r="I172" s="60">
        <v>13000</v>
      </c>
      <c r="J172" s="22">
        <v>0</v>
      </c>
      <c r="K172" s="22">
        <v>0</v>
      </c>
      <c r="L172" s="22">
        <v>0</v>
      </c>
      <c r="M172" s="22">
        <v>0</v>
      </c>
      <c r="N172" s="22">
        <v>10000</v>
      </c>
      <c r="O172" s="737"/>
      <c r="P172" s="657">
        <v>0</v>
      </c>
      <c r="Q172" s="23">
        <v>0</v>
      </c>
      <c r="R172" s="462">
        <f>P172-Q172</f>
        <v>0</v>
      </c>
      <c r="S172" s="353">
        <v>0</v>
      </c>
      <c r="T172" s="349">
        <v>0</v>
      </c>
      <c r="U172" s="352">
        <v>0</v>
      </c>
      <c r="V172" s="462">
        <f>T172-U172</f>
        <v>0</v>
      </c>
      <c r="W172" s="353">
        <v>0</v>
      </c>
      <c r="X172" s="349">
        <v>0</v>
      </c>
      <c r="Y172" s="353">
        <v>0</v>
      </c>
      <c r="Z172" s="462">
        <f>X172-Y172</f>
        <v>0</v>
      </c>
      <c r="AA172" s="22">
        <v>0</v>
      </c>
      <c r="AB172" s="23">
        <f>P172+T172+X172</f>
        <v>0</v>
      </c>
    </row>
    <row r="173" spans="1:28" ht="16.5" customHeight="1" thickBot="1">
      <c r="A173" s="1019"/>
      <c r="B173" s="107" t="s">
        <v>538</v>
      </c>
      <c r="C173" s="25" t="s">
        <v>301</v>
      </c>
      <c r="D173" s="25">
        <v>2</v>
      </c>
      <c r="E173" s="25" t="s">
        <v>350</v>
      </c>
      <c r="F173" s="61" t="s">
        <v>351</v>
      </c>
      <c r="G173" s="26">
        <v>25000</v>
      </c>
      <c r="H173" s="22">
        <v>31000</v>
      </c>
      <c r="I173" s="60">
        <v>19000</v>
      </c>
      <c r="J173" s="22">
        <v>0</v>
      </c>
      <c r="K173" s="22">
        <v>0</v>
      </c>
      <c r="L173" s="22">
        <v>0</v>
      </c>
      <c r="M173" s="22">
        <v>0</v>
      </c>
      <c r="N173" s="22">
        <v>10000</v>
      </c>
      <c r="O173" s="737"/>
      <c r="P173" s="657">
        <v>0</v>
      </c>
      <c r="Q173" s="23">
        <v>0</v>
      </c>
      <c r="R173" s="462">
        <f>P173-Q173</f>
        <v>0</v>
      </c>
      <c r="S173" s="352">
        <v>0</v>
      </c>
      <c r="T173" s="349">
        <v>0</v>
      </c>
      <c r="U173" s="352">
        <v>0</v>
      </c>
      <c r="V173" s="462">
        <f>T173-U173</f>
        <v>0</v>
      </c>
      <c r="W173" s="352">
        <v>0</v>
      </c>
      <c r="X173" s="349">
        <v>0</v>
      </c>
      <c r="Y173" s="352">
        <v>0</v>
      </c>
      <c r="Z173" s="462">
        <f>X173-Y173</f>
        <v>0</v>
      </c>
      <c r="AA173" s="103">
        <v>0</v>
      </c>
      <c r="AB173" s="23">
        <f>P173+T173+X173</f>
        <v>0</v>
      </c>
    </row>
    <row r="174" spans="1:28" ht="16.5" customHeight="1" thickBot="1">
      <c r="A174" s="1019"/>
      <c r="B174" s="107" t="s">
        <v>538</v>
      </c>
      <c r="C174" s="25" t="s">
        <v>301</v>
      </c>
      <c r="D174" s="25">
        <v>2</v>
      </c>
      <c r="E174" s="25" t="s">
        <v>544</v>
      </c>
      <c r="F174" s="61" t="s">
        <v>545</v>
      </c>
      <c r="G174" s="26">
        <v>0</v>
      </c>
      <c r="H174" s="22">
        <v>0</v>
      </c>
      <c r="I174" s="60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10000</v>
      </c>
      <c r="O174" s="737"/>
      <c r="P174" s="657">
        <v>0</v>
      </c>
      <c r="Q174" s="23">
        <v>0</v>
      </c>
      <c r="R174" s="462">
        <f>P174-Q174</f>
        <v>0</v>
      </c>
      <c r="S174" s="352">
        <v>0</v>
      </c>
      <c r="T174" s="349">
        <v>0</v>
      </c>
      <c r="U174" s="352">
        <v>0</v>
      </c>
      <c r="V174" s="462">
        <f>T174-U174</f>
        <v>0</v>
      </c>
      <c r="W174" s="352">
        <v>0</v>
      </c>
      <c r="X174" s="349">
        <v>0</v>
      </c>
      <c r="Y174" s="352">
        <v>0</v>
      </c>
      <c r="Z174" s="462">
        <f>X174-Y174</f>
        <v>0</v>
      </c>
      <c r="AA174" s="103">
        <v>0</v>
      </c>
      <c r="AB174" s="23">
        <f>P174+T174+X174</f>
        <v>0</v>
      </c>
    </row>
    <row r="175" spans="1:28" ht="16.5" customHeight="1" thickBot="1">
      <c r="A175" s="1019"/>
      <c r="B175" s="28" t="s">
        <v>538</v>
      </c>
      <c r="C175" s="28" t="s">
        <v>301</v>
      </c>
      <c r="D175" s="28">
        <v>2</v>
      </c>
      <c r="E175" s="29" t="s">
        <v>7</v>
      </c>
      <c r="F175" s="30" t="s">
        <v>8</v>
      </c>
      <c r="G175" s="15">
        <f aca="true" t="shared" si="62" ref="G175:AB175">SUM(G176:G177)</f>
        <v>0</v>
      </c>
      <c r="H175" s="15">
        <f t="shared" si="62"/>
        <v>0</v>
      </c>
      <c r="I175" s="16">
        <f t="shared" si="62"/>
        <v>0</v>
      </c>
      <c r="J175" s="15">
        <f t="shared" si="62"/>
        <v>0</v>
      </c>
      <c r="K175" s="15">
        <f>SUM(K176:K177)</f>
        <v>0</v>
      </c>
      <c r="L175" s="15">
        <f>SUM(L176:L177)</f>
        <v>0</v>
      </c>
      <c r="M175" s="15">
        <f>SUM(M176:M177)</f>
        <v>2300000</v>
      </c>
      <c r="N175" s="15">
        <f>SUM(N176:N177)</f>
        <v>2864000</v>
      </c>
      <c r="O175" s="518"/>
      <c r="P175" s="316">
        <f t="shared" si="62"/>
        <v>0</v>
      </c>
      <c r="Q175" s="317">
        <f t="shared" si="62"/>
        <v>0</v>
      </c>
      <c r="R175" s="441">
        <f t="shared" si="62"/>
        <v>0</v>
      </c>
      <c r="S175" s="15">
        <f t="shared" si="62"/>
        <v>0</v>
      </c>
      <c r="T175" s="316">
        <f t="shared" si="62"/>
        <v>0</v>
      </c>
      <c r="U175" s="317">
        <f t="shared" si="62"/>
        <v>0</v>
      </c>
      <c r="V175" s="441">
        <f t="shared" si="62"/>
        <v>0</v>
      </c>
      <c r="W175" s="15">
        <f t="shared" si="62"/>
        <v>0</v>
      </c>
      <c r="X175" s="316">
        <f t="shared" si="62"/>
        <v>0</v>
      </c>
      <c r="Y175" s="317">
        <f t="shared" si="62"/>
        <v>0</v>
      </c>
      <c r="Z175" s="441">
        <f t="shared" si="62"/>
        <v>0</v>
      </c>
      <c r="AA175" s="15">
        <f t="shared" si="62"/>
        <v>0</v>
      </c>
      <c r="AB175" s="15">
        <f t="shared" si="62"/>
        <v>0</v>
      </c>
    </row>
    <row r="176" spans="1:28" ht="16.5" customHeight="1" thickBot="1">
      <c r="A176" s="1019"/>
      <c r="B176" s="107" t="s">
        <v>538</v>
      </c>
      <c r="C176" s="21" t="s">
        <v>301</v>
      </c>
      <c r="D176" s="21">
        <v>2</v>
      </c>
      <c r="E176" s="21" t="s">
        <v>290</v>
      </c>
      <c r="F176" s="58" t="s">
        <v>308</v>
      </c>
      <c r="G176" s="26">
        <v>0</v>
      </c>
      <c r="H176" s="22">
        <v>0</v>
      </c>
      <c r="I176" s="60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10000</v>
      </c>
      <c r="O176" s="737"/>
      <c r="P176" s="657">
        <v>0</v>
      </c>
      <c r="Q176" s="23">
        <v>0</v>
      </c>
      <c r="R176" s="462">
        <f>P176-Q176</f>
        <v>0</v>
      </c>
      <c r="S176" s="22">
        <v>0</v>
      </c>
      <c r="T176" s="350">
        <v>0</v>
      </c>
      <c r="U176" s="350">
        <v>0</v>
      </c>
      <c r="V176" s="462">
        <f>T176-U176</f>
        <v>0</v>
      </c>
      <c r="W176" s="105">
        <v>0</v>
      </c>
      <c r="X176" s="350">
        <v>0</v>
      </c>
      <c r="Y176" s="606">
        <v>0</v>
      </c>
      <c r="Z176" s="462">
        <f>X176-Y176</f>
        <v>0</v>
      </c>
      <c r="AA176" s="22">
        <v>0</v>
      </c>
      <c r="AB176" s="19">
        <f>P176+T176+X176</f>
        <v>0</v>
      </c>
    </row>
    <row r="177" spans="1:28" ht="16.5" customHeight="1" thickBot="1">
      <c r="A177" s="1019"/>
      <c r="B177" s="107" t="s">
        <v>538</v>
      </c>
      <c r="C177" s="25" t="s">
        <v>301</v>
      </c>
      <c r="D177" s="25">
        <v>2</v>
      </c>
      <c r="E177" s="25" t="s">
        <v>286</v>
      </c>
      <c r="F177" s="61" t="s">
        <v>313</v>
      </c>
      <c r="G177" s="26">
        <v>0</v>
      </c>
      <c r="H177" s="22">
        <v>0</v>
      </c>
      <c r="I177" s="60">
        <v>0</v>
      </c>
      <c r="J177" s="22">
        <v>0</v>
      </c>
      <c r="K177" s="22">
        <v>0</v>
      </c>
      <c r="L177" s="22">
        <v>0</v>
      </c>
      <c r="M177" s="22">
        <v>2300000</v>
      </c>
      <c r="N177" s="22">
        <v>2854000</v>
      </c>
      <c r="O177" s="737"/>
      <c r="P177" s="657">
        <v>0</v>
      </c>
      <c r="Q177" s="23">
        <v>0</v>
      </c>
      <c r="R177" s="462">
        <f>P177-Q177</f>
        <v>0</v>
      </c>
      <c r="S177" s="22">
        <v>0</v>
      </c>
      <c r="T177" s="350">
        <v>0</v>
      </c>
      <c r="U177" s="350">
        <v>0</v>
      </c>
      <c r="V177" s="462">
        <f>T177-U177</f>
        <v>0</v>
      </c>
      <c r="W177" s="352">
        <v>0</v>
      </c>
      <c r="X177" s="351">
        <v>0</v>
      </c>
      <c r="Y177" s="606">
        <v>0</v>
      </c>
      <c r="Z177" s="462">
        <f>X177-Y177</f>
        <v>0</v>
      </c>
      <c r="AA177" s="22">
        <v>0</v>
      </c>
      <c r="AB177" s="23">
        <f>P177+T177+X177</f>
        <v>0</v>
      </c>
    </row>
    <row r="178" spans="1:28" ht="16.5" customHeight="1" thickBot="1">
      <c r="A178" s="1019"/>
      <c r="B178" s="28" t="s">
        <v>538</v>
      </c>
      <c r="C178" s="28" t="s">
        <v>301</v>
      </c>
      <c r="D178" s="28">
        <v>2</v>
      </c>
      <c r="E178" s="29" t="s">
        <v>48</v>
      </c>
      <c r="F178" s="30" t="s">
        <v>49</v>
      </c>
      <c r="G178" s="15">
        <f aca="true" t="shared" si="63" ref="G178:AB178">SUM(G179:G181)</f>
        <v>148000</v>
      </c>
      <c r="H178" s="15">
        <f t="shared" si="63"/>
        <v>186000</v>
      </c>
      <c r="I178" s="16">
        <f t="shared" si="63"/>
        <v>111000</v>
      </c>
      <c r="J178" s="15">
        <f>SUM(J179:J181)</f>
        <v>165000</v>
      </c>
      <c r="K178" s="15">
        <f>SUM(K179:K181)</f>
        <v>0</v>
      </c>
      <c r="L178" s="15">
        <f>SUM(L179:L181)</f>
        <v>220000</v>
      </c>
      <c r="M178" s="15">
        <f>SUM(M179:M181)</f>
        <v>200000</v>
      </c>
      <c r="N178" s="15">
        <f>SUM(N179:N181)</f>
        <v>140000</v>
      </c>
      <c r="O178" s="518"/>
      <c r="P178" s="316">
        <f t="shared" si="63"/>
        <v>0</v>
      </c>
      <c r="Q178" s="317">
        <f t="shared" si="63"/>
        <v>0</v>
      </c>
      <c r="R178" s="441">
        <f t="shared" si="63"/>
        <v>0</v>
      </c>
      <c r="S178" s="15">
        <f>SUM(S179:S181)</f>
        <v>0</v>
      </c>
      <c r="T178" s="316">
        <f t="shared" si="63"/>
        <v>0</v>
      </c>
      <c r="U178" s="317">
        <f t="shared" si="63"/>
        <v>0</v>
      </c>
      <c r="V178" s="441">
        <f t="shared" si="63"/>
        <v>0</v>
      </c>
      <c r="W178" s="15">
        <f t="shared" si="63"/>
        <v>0</v>
      </c>
      <c r="X178" s="316">
        <f t="shared" si="63"/>
        <v>0</v>
      </c>
      <c r="Y178" s="317">
        <f t="shared" si="63"/>
        <v>0</v>
      </c>
      <c r="Z178" s="441">
        <f t="shared" si="63"/>
        <v>0</v>
      </c>
      <c r="AA178" s="15">
        <f t="shared" si="63"/>
        <v>0</v>
      </c>
      <c r="AB178" s="15">
        <f t="shared" si="63"/>
        <v>0</v>
      </c>
    </row>
    <row r="179" spans="1:28" ht="16.5" customHeight="1">
      <c r="A179" s="1019"/>
      <c r="B179" s="107" t="s">
        <v>538</v>
      </c>
      <c r="C179" s="21" t="s">
        <v>301</v>
      </c>
      <c r="D179" s="21">
        <v>2</v>
      </c>
      <c r="E179" s="21" t="s">
        <v>352</v>
      </c>
      <c r="F179" s="58" t="s">
        <v>353</v>
      </c>
      <c r="G179" s="26">
        <v>28000</v>
      </c>
      <c r="H179" s="113">
        <v>52000</v>
      </c>
      <c r="I179" s="113">
        <v>33000</v>
      </c>
      <c r="J179" s="113">
        <v>40000</v>
      </c>
      <c r="K179" s="113">
        <v>0</v>
      </c>
      <c r="L179" s="113">
        <v>25000</v>
      </c>
      <c r="M179" s="113">
        <v>25000</v>
      </c>
      <c r="N179" s="113">
        <v>20000</v>
      </c>
      <c r="O179" s="737"/>
      <c r="P179" s="657">
        <v>0</v>
      </c>
      <c r="Q179" s="23">
        <v>0</v>
      </c>
      <c r="R179" s="463">
        <f>P179-Q179</f>
        <v>0</v>
      </c>
      <c r="S179" s="113">
        <v>0</v>
      </c>
      <c r="T179" s="350">
        <v>0</v>
      </c>
      <c r="U179" s="350">
        <v>0</v>
      </c>
      <c r="V179" s="544">
        <f>T179-U179</f>
        <v>0</v>
      </c>
      <c r="W179" s="543">
        <v>0</v>
      </c>
      <c r="X179" s="350">
        <v>0</v>
      </c>
      <c r="Y179" s="543">
        <v>0</v>
      </c>
      <c r="Z179" s="544">
        <f>X179-Y179</f>
        <v>0</v>
      </c>
      <c r="AA179" s="99">
        <v>0</v>
      </c>
      <c r="AB179" s="19">
        <f>P179+T179+X179</f>
        <v>0</v>
      </c>
    </row>
    <row r="180" spans="1:28" ht="16.5" customHeight="1">
      <c r="A180" s="1019"/>
      <c r="B180" s="107" t="s">
        <v>538</v>
      </c>
      <c r="C180" s="25" t="s">
        <v>301</v>
      </c>
      <c r="D180" s="25">
        <v>2</v>
      </c>
      <c r="E180" s="25" t="s">
        <v>354</v>
      </c>
      <c r="F180" s="61" t="s">
        <v>355</v>
      </c>
      <c r="G180" s="26">
        <v>60000</v>
      </c>
      <c r="H180" s="22">
        <v>72000</v>
      </c>
      <c r="I180" s="22">
        <v>45000</v>
      </c>
      <c r="J180" s="22">
        <v>40000</v>
      </c>
      <c r="K180" s="22">
        <v>0</v>
      </c>
      <c r="L180" s="22">
        <v>25000</v>
      </c>
      <c r="M180" s="22">
        <v>45000</v>
      </c>
      <c r="N180" s="22">
        <v>20000</v>
      </c>
      <c r="O180" s="737"/>
      <c r="P180" s="657">
        <v>0</v>
      </c>
      <c r="Q180" s="23">
        <v>0</v>
      </c>
      <c r="R180" s="462">
        <f>P180-Q180</f>
        <v>0</v>
      </c>
      <c r="S180" s="22">
        <v>0</v>
      </c>
      <c r="T180" s="349">
        <v>0</v>
      </c>
      <c r="U180" s="352">
        <v>0</v>
      </c>
      <c r="V180" s="545">
        <f>T180-U180</f>
        <v>0</v>
      </c>
      <c r="W180" s="352">
        <v>0</v>
      </c>
      <c r="X180" s="349">
        <v>0</v>
      </c>
      <c r="Y180" s="352">
        <v>0</v>
      </c>
      <c r="Z180" s="545">
        <f>X180-Y180</f>
        <v>0</v>
      </c>
      <c r="AA180" s="105">
        <v>0</v>
      </c>
      <c r="AB180" s="23">
        <f>P180+T180+X180</f>
        <v>0</v>
      </c>
    </row>
    <row r="181" spans="1:28" ht="16.5" customHeight="1" thickBot="1">
      <c r="A181" s="1009"/>
      <c r="B181" s="108" t="s">
        <v>538</v>
      </c>
      <c r="C181" s="63" t="s">
        <v>301</v>
      </c>
      <c r="D181" s="63">
        <v>2</v>
      </c>
      <c r="E181" s="63" t="s">
        <v>356</v>
      </c>
      <c r="F181" s="64" t="s">
        <v>357</v>
      </c>
      <c r="G181" s="36">
        <v>60000</v>
      </c>
      <c r="H181" s="109">
        <v>62000</v>
      </c>
      <c r="I181" s="109">
        <v>33000</v>
      </c>
      <c r="J181" s="109">
        <v>85000</v>
      </c>
      <c r="K181" s="109">
        <v>0</v>
      </c>
      <c r="L181" s="109">
        <v>170000</v>
      </c>
      <c r="M181" s="109">
        <v>130000</v>
      </c>
      <c r="N181" s="109">
        <v>100000</v>
      </c>
      <c r="O181" s="738"/>
      <c r="P181" s="657">
        <v>0</v>
      </c>
      <c r="Q181" s="23">
        <v>0</v>
      </c>
      <c r="R181" s="464">
        <f>P181-Q181</f>
        <v>0</v>
      </c>
      <c r="S181" s="109">
        <v>0</v>
      </c>
      <c r="T181" s="351">
        <v>0</v>
      </c>
      <c r="U181" s="352">
        <v>0</v>
      </c>
      <c r="V181" s="546">
        <f>T181-U181</f>
        <v>0</v>
      </c>
      <c r="W181" s="347">
        <v>0</v>
      </c>
      <c r="X181" s="351">
        <v>0</v>
      </c>
      <c r="Y181" s="347">
        <v>0</v>
      </c>
      <c r="Z181" s="546">
        <f>X181-Y181</f>
        <v>0</v>
      </c>
      <c r="AA181" s="103">
        <v>0</v>
      </c>
      <c r="AB181" s="37">
        <f>P181+T181+X181</f>
        <v>0</v>
      </c>
    </row>
    <row r="182" spans="1:28" ht="9.75" customHeight="1" thickBot="1">
      <c r="A182" s="40"/>
      <c r="B182" s="41"/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3"/>
    </row>
    <row r="183" spans="1:28" ht="21" customHeight="1" thickBot="1">
      <c r="A183" s="1008" t="s">
        <v>186</v>
      </c>
      <c r="B183" s="1010" t="s">
        <v>50</v>
      </c>
      <c r="C183" s="1011"/>
      <c r="D183" s="1011"/>
      <c r="E183" s="1011"/>
      <c r="F183" s="1012"/>
      <c r="G183" s="44">
        <f aca="true" t="shared" si="64" ref="G183:AB183">G184</f>
        <v>0</v>
      </c>
      <c r="H183" s="44">
        <f t="shared" si="64"/>
        <v>0</v>
      </c>
      <c r="I183" s="45">
        <f t="shared" si="64"/>
        <v>10000</v>
      </c>
      <c r="J183" s="44">
        <f t="shared" si="64"/>
        <v>10000</v>
      </c>
      <c r="K183" s="44">
        <f t="shared" si="64"/>
        <v>10000</v>
      </c>
      <c r="L183" s="44">
        <f t="shared" si="64"/>
        <v>10000</v>
      </c>
      <c r="M183" s="44">
        <f t="shared" si="64"/>
        <v>10000</v>
      </c>
      <c r="N183" s="44">
        <f t="shared" si="64"/>
        <v>11000</v>
      </c>
      <c r="O183" s="44">
        <f t="shared" si="64"/>
        <v>0</v>
      </c>
      <c r="P183" s="324">
        <f t="shared" si="64"/>
        <v>0</v>
      </c>
      <c r="Q183" s="325">
        <f t="shared" si="64"/>
        <v>0</v>
      </c>
      <c r="R183" s="446">
        <f t="shared" si="64"/>
        <v>0</v>
      </c>
      <c r="S183" s="44">
        <f t="shared" si="64"/>
        <v>0</v>
      </c>
      <c r="T183" s="324">
        <f t="shared" si="64"/>
        <v>0</v>
      </c>
      <c r="U183" s="325">
        <f t="shared" si="64"/>
        <v>0</v>
      </c>
      <c r="V183" s="446">
        <f t="shared" si="64"/>
        <v>0</v>
      </c>
      <c r="W183" s="44">
        <f t="shared" si="64"/>
        <v>0</v>
      </c>
      <c r="X183" s="324">
        <f t="shared" si="64"/>
        <v>0</v>
      </c>
      <c r="Y183" s="325">
        <f t="shared" si="64"/>
        <v>0</v>
      </c>
      <c r="Z183" s="446">
        <f t="shared" si="64"/>
        <v>0</v>
      </c>
      <c r="AA183" s="44">
        <f t="shared" si="64"/>
        <v>0</v>
      </c>
      <c r="AB183" s="44">
        <f t="shared" si="64"/>
        <v>0</v>
      </c>
    </row>
    <row r="184" spans="1:28" ht="16.5" customHeight="1" thickBot="1">
      <c r="A184" s="958"/>
      <c r="B184" s="28" t="s">
        <v>538</v>
      </c>
      <c r="C184" s="28" t="s">
        <v>358</v>
      </c>
      <c r="D184" s="28">
        <v>2</v>
      </c>
      <c r="E184" s="29" t="s">
        <v>376</v>
      </c>
      <c r="F184" s="30" t="s">
        <v>377</v>
      </c>
      <c r="G184" s="15">
        <f aca="true" t="shared" si="65" ref="G184:AB184">SUM(G185)</f>
        <v>0</v>
      </c>
      <c r="H184" s="15">
        <f t="shared" si="65"/>
        <v>0</v>
      </c>
      <c r="I184" s="16">
        <f t="shared" si="65"/>
        <v>10000</v>
      </c>
      <c r="J184" s="15">
        <f t="shared" si="65"/>
        <v>10000</v>
      </c>
      <c r="K184" s="15">
        <f t="shared" si="65"/>
        <v>10000</v>
      </c>
      <c r="L184" s="15">
        <f t="shared" si="65"/>
        <v>10000</v>
      </c>
      <c r="M184" s="15">
        <f t="shared" si="65"/>
        <v>10000</v>
      </c>
      <c r="N184" s="15">
        <f t="shared" si="65"/>
        <v>11000</v>
      </c>
      <c r="O184" s="15">
        <f t="shared" si="65"/>
        <v>0</v>
      </c>
      <c r="P184" s="316">
        <f t="shared" si="65"/>
        <v>0</v>
      </c>
      <c r="Q184" s="317">
        <f t="shared" si="65"/>
        <v>0</v>
      </c>
      <c r="R184" s="441">
        <f t="shared" si="65"/>
        <v>0</v>
      </c>
      <c r="S184" s="15">
        <f t="shared" si="65"/>
        <v>0</v>
      </c>
      <c r="T184" s="316">
        <f t="shared" si="65"/>
        <v>0</v>
      </c>
      <c r="U184" s="317">
        <f t="shared" si="65"/>
        <v>0</v>
      </c>
      <c r="V184" s="441">
        <f t="shared" si="65"/>
        <v>0</v>
      </c>
      <c r="W184" s="15">
        <f t="shared" si="65"/>
        <v>0</v>
      </c>
      <c r="X184" s="316">
        <f t="shared" si="65"/>
        <v>0</v>
      </c>
      <c r="Y184" s="317">
        <f t="shared" si="65"/>
        <v>0</v>
      </c>
      <c r="Z184" s="441">
        <f t="shared" si="65"/>
        <v>0</v>
      </c>
      <c r="AA184" s="15">
        <f t="shared" si="65"/>
        <v>0</v>
      </c>
      <c r="AB184" s="15">
        <f t="shared" si="65"/>
        <v>0</v>
      </c>
    </row>
    <row r="185" spans="1:28" ht="16.5" customHeight="1" thickBot="1">
      <c r="A185" s="1009"/>
      <c r="B185" s="97" t="s">
        <v>538</v>
      </c>
      <c r="C185" s="97" t="s">
        <v>358</v>
      </c>
      <c r="D185" s="97">
        <v>2</v>
      </c>
      <c r="E185" s="97" t="s">
        <v>309</v>
      </c>
      <c r="F185" s="114" t="s">
        <v>51</v>
      </c>
      <c r="G185" s="98">
        <v>0</v>
      </c>
      <c r="H185" s="98">
        <v>0</v>
      </c>
      <c r="I185" s="53">
        <v>10000</v>
      </c>
      <c r="J185" s="98">
        <v>10000</v>
      </c>
      <c r="K185" s="98">
        <v>10000</v>
      </c>
      <c r="L185" s="98">
        <v>10000</v>
      </c>
      <c r="M185" s="98">
        <v>10000</v>
      </c>
      <c r="N185" s="98">
        <v>11000</v>
      </c>
      <c r="O185" s="731"/>
      <c r="P185" s="657">
        <v>0</v>
      </c>
      <c r="Q185" s="23">
        <v>0</v>
      </c>
      <c r="R185" s="456">
        <f>P185-Q185</f>
        <v>0</v>
      </c>
      <c r="S185" s="98">
        <v>0</v>
      </c>
      <c r="T185" s="338">
        <v>0</v>
      </c>
      <c r="U185" s="339">
        <v>0</v>
      </c>
      <c r="V185" s="456">
        <f>T185-U185</f>
        <v>0</v>
      </c>
      <c r="W185" s="339">
        <v>0</v>
      </c>
      <c r="X185" s="338">
        <v>0</v>
      </c>
      <c r="Y185" s="339">
        <v>0</v>
      </c>
      <c r="Z185" s="456">
        <f>X185-Y185</f>
        <v>0</v>
      </c>
      <c r="AA185" s="98">
        <v>0</v>
      </c>
      <c r="AB185" s="39">
        <f>P185+T185+X185</f>
        <v>0</v>
      </c>
    </row>
    <row r="186" spans="7:28" s="668" customFormat="1" ht="15" customHeight="1">
      <c r="G186" s="679"/>
      <c r="H186" s="679"/>
      <c r="I186" s="679"/>
      <c r="J186" s="679"/>
      <c r="K186" s="679"/>
      <c r="L186" s="679"/>
      <c r="M186" s="679"/>
      <c r="N186" s="679"/>
      <c r="O186" s="679"/>
      <c r="P186" s="679"/>
      <c r="Q186" s="679"/>
      <c r="R186" s="679"/>
      <c r="S186" s="679"/>
      <c r="T186" s="679"/>
      <c r="U186" s="679"/>
      <c r="V186" s="679"/>
      <c r="W186" s="679"/>
      <c r="X186" s="679"/>
      <c r="Y186" s="679"/>
      <c r="Z186" s="679"/>
      <c r="AA186" s="679"/>
      <c r="AB186" s="679"/>
    </row>
    <row r="187" spans="7:28" s="668" customFormat="1" ht="15" customHeight="1">
      <c r="G187" s="679"/>
      <c r="H187" s="679"/>
      <c r="I187" s="679"/>
      <c r="J187" s="679"/>
      <c r="K187" s="679"/>
      <c r="L187" s="679"/>
      <c r="M187" s="679"/>
      <c r="N187" s="679"/>
      <c r="O187" s="679"/>
      <c r="P187" s="679"/>
      <c r="Q187" s="679"/>
      <c r="R187" s="679"/>
      <c r="S187" s="679"/>
      <c r="T187" s="679"/>
      <c r="U187" s="679"/>
      <c r="V187" s="679"/>
      <c r="W187" s="679"/>
      <c r="X187" s="679"/>
      <c r="Y187" s="679"/>
      <c r="Z187" s="679"/>
      <c r="AA187" s="679"/>
      <c r="AB187" s="679"/>
    </row>
    <row r="188" spans="7:28" s="668" customFormat="1" ht="15" customHeight="1">
      <c r="G188" s="679"/>
      <c r="H188" s="679"/>
      <c r="I188" s="679"/>
      <c r="J188" s="679"/>
      <c r="K188" s="679"/>
      <c r="L188" s="679"/>
      <c r="M188" s="679"/>
      <c r="N188" s="679"/>
      <c r="O188" s="679"/>
      <c r="P188" s="679"/>
      <c r="Q188" s="679"/>
      <c r="R188" s="679"/>
      <c r="S188" s="679"/>
      <c r="T188" s="679"/>
      <c r="U188" s="679"/>
      <c r="V188" s="679"/>
      <c r="W188" s="679"/>
      <c r="X188" s="679"/>
      <c r="Y188" s="679"/>
      <c r="Z188" s="679"/>
      <c r="AA188" s="679"/>
      <c r="AB188" s="679"/>
    </row>
    <row r="189" spans="7:28" s="668" customFormat="1" ht="15" customHeight="1">
      <c r="G189" s="679"/>
      <c r="H189" s="679"/>
      <c r="I189" s="679"/>
      <c r="J189" s="679"/>
      <c r="K189" s="679"/>
      <c r="L189" s="679"/>
      <c r="M189" s="679"/>
      <c r="N189" s="679"/>
      <c r="O189" s="679"/>
      <c r="P189" s="679"/>
      <c r="Q189" s="679"/>
      <c r="R189" s="679"/>
      <c r="S189" s="679"/>
      <c r="T189" s="679"/>
      <c r="U189" s="679"/>
      <c r="V189" s="679"/>
      <c r="W189" s="679"/>
      <c r="X189" s="679"/>
      <c r="Y189" s="679"/>
      <c r="Z189" s="679"/>
      <c r="AA189" s="679"/>
      <c r="AB189" s="679"/>
    </row>
    <row r="190" spans="7:28" s="668" customFormat="1" ht="15" customHeight="1">
      <c r="G190" s="679"/>
      <c r="H190" s="679"/>
      <c r="I190" s="679"/>
      <c r="J190" s="679"/>
      <c r="K190" s="679"/>
      <c r="L190" s="679"/>
      <c r="M190" s="679"/>
      <c r="N190" s="679"/>
      <c r="O190" s="679"/>
      <c r="P190" s="679"/>
      <c r="Q190" s="679"/>
      <c r="R190" s="679"/>
      <c r="S190" s="679"/>
      <c r="T190" s="679"/>
      <c r="U190" s="679"/>
      <c r="V190" s="679"/>
      <c r="W190" s="679"/>
      <c r="X190" s="679"/>
      <c r="Y190" s="679"/>
      <c r="Z190" s="679"/>
      <c r="AA190" s="679"/>
      <c r="AB190" s="679"/>
    </row>
    <row r="191" spans="7:28" s="668" customFormat="1" ht="15" customHeight="1">
      <c r="G191" s="679"/>
      <c r="H191" s="679"/>
      <c r="I191" s="679"/>
      <c r="J191" s="679"/>
      <c r="K191" s="679"/>
      <c r="L191" s="679"/>
      <c r="M191" s="679"/>
      <c r="N191" s="679"/>
      <c r="O191" s="679"/>
      <c r="P191" s="679"/>
      <c r="Q191" s="679"/>
      <c r="R191" s="679"/>
      <c r="S191" s="679"/>
      <c r="T191" s="679"/>
      <c r="U191" s="679"/>
      <c r="V191" s="679"/>
      <c r="W191" s="679"/>
      <c r="X191" s="679"/>
      <c r="Y191" s="679"/>
      <c r="Z191" s="679"/>
      <c r="AA191" s="679"/>
      <c r="AB191" s="679"/>
    </row>
    <row r="192" spans="7:28" s="668" customFormat="1" ht="15" customHeight="1">
      <c r="G192" s="679"/>
      <c r="H192" s="679"/>
      <c r="I192" s="679"/>
      <c r="J192" s="679"/>
      <c r="K192" s="679"/>
      <c r="L192" s="679"/>
      <c r="M192" s="679"/>
      <c r="N192" s="679"/>
      <c r="O192" s="679"/>
      <c r="P192" s="679"/>
      <c r="Q192" s="679"/>
      <c r="R192" s="679"/>
      <c r="S192" s="679"/>
      <c r="T192" s="679"/>
      <c r="U192" s="679"/>
      <c r="V192" s="679"/>
      <c r="W192" s="679"/>
      <c r="X192" s="679"/>
      <c r="Y192" s="679"/>
      <c r="Z192" s="679"/>
      <c r="AA192" s="679"/>
      <c r="AB192" s="679"/>
    </row>
    <row r="193" spans="7:28" s="668" customFormat="1" ht="15" customHeight="1">
      <c r="G193" s="679"/>
      <c r="H193" s="679"/>
      <c r="I193" s="679"/>
      <c r="J193" s="679"/>
      <c r="K193" s="679"/>
      <c r="L193" s="679"/>
      <c r="M193" s="679"/>
      <c r="N193" s="679"/>
      <c r="O193" s="679"/>
      <c r="P193" s="679"/>
      <c r="Q193" s="679"/>
      <c r="R193" s="679"/>
      <c r="S193" s="679"/>
      <c r="T193" s="679"/>
      <c r="U193" s="679"/>
      <c r="V193" s="679"/>
      <c r="W193" s="679"/>
      <c r="X193" s="679"/>
      <c r="Y193" s="679"/>
      <c r="Z193" s="679"/>
      <c r="AA193" s="679"/>
      <c r="AB193" s="679"/>
    </row>
    <row r="194" spans="7:28" s="668" customFormat="1" ht="15" customHeight="1">
      <c r="G194" s="679"/>
      <c r="H194" s="679"/>
      <c r="I194" s="679"/>
      <c r="J194" s="679"/>
      <c r="K194" s="679"/>
      <c r="L194" s="679"/>
      <c r="M194" s="679"/>
      <c r="N194" s="679"/>
      <c r="O194" s="679"/>
      <c r="P194" s="679"/>
      <c r="Q194" s="679"/>
      <c r="R194" s="679"/>
      <c r="S194" s="679"/>
      <c r="T194" s="679"/>
      <c r="U194" s="679"/>
      <c r="V194" s="679"/>
      <c r="W194" s="679"/>
      <c r="X194" s="679"/>
      <c r="Y194" s="679"/>
      <c r="Z194" s="679"/>
      <c r="AA194" s="679"/>
      <c r="AB194" s="679"/>
    </row>
    <row r="195" spans="7:28" s="668" customFormat="1" ht="15" customHeight="1">
      <c r="G195" s="679"/>
      <c r="H195" s="679"/>
      <c r="I195" s="679"/>
      <c r="J195" s="679"/>
      <c r="K195" s="679"/>
      <c r="L195" s="679"/>
      <c r="M195" s="679"/>
      <c r="N195" s="679"/>
      <c r="O195" s="679"/>
      <c r="P195" s="679"/>
      <c r="Q195" s="679"/>
      <c r="R195" s="679"/>
      <c r="S195" s="679"/>
      <c r="T195" s="679"/>
      <c r="U195" s="679"/>
      <c r="V195" s="679"/>
      <c r="W195" s="679"/>
      <c r="X195" s="679"/>
      <c r="Y195" s="679"/>
      <c r="Z195" s="679"/>
      <c r="AA195" s="679"/>
      <c r="AB195" s="679"/>
    </row>
    <row r="196" spans="7:28" s="668" customFormat="1" ht="15" customHeight="1" thickBot="1">
      <c r="G196" s="679"/>
      <c r="H196" s="679"/>
      <c r="I196" s="679"/>
      <c r="J196" s="679"/>
      <c r="K196" s="679"/>
      <c r="L196" s="679"/>
      <c r="M196" s="679"/>
      <c r="N196" s="679"/>
      <c r="O196" s="679"/>
      <c r="P196" s="679"/>
      <c r="Q196" s="679"/>
      <c r="R196" s="679"/>
      <c r="S196" s="679"/>
      <c r="T196" s="679"/>
      <c r="U196" s="679"/>
      <c r="V196" s="679"/>
      <c r="W196" s="679"/>
      <c r="X196" s="679"/>
      <c r="Y196" s="679"/>
      <c r="Z196" s="679"/>
      <c r="AA196" s="679"/>
      <c r="AB196" s="679"/>
    </row>
    <row r="197" spans="1:28" ht="21" customHeight="1" hidden="1" thickBot="1">
      <c r="A197" s="1013" t="s">
        <v>384</v>
      </c>
      <c r="B197" s="1014"/>
      <c r="C197" s="1014"/>
      <c r="D197" s="1014"/>
      <c r="E197" s="1014"/>
      <c r="F197" s="1015"/>
      <c r="G197" s="7">
        <v>2006</v>
      </c>
      <c r="H197" s="7">
        <v>2007</v>
      </c>
      <c r="I197" s="7" t="s">
        <v>151</v>
      </c>
      <c r="J197" s="7" t="s">
        <v>370</v>
      </c>
      <c r="K197" s="7" t="s">
        <v>371</v>
      </c>
      <c r="L197" s="7" t="s">
        <v>371</v>
      </c>
      <c r="M197" s="7" t="s">
        <v>371</v>
      </c>
      <c r="N197" s="7" t="s">
        <v>371</v>
      </c>
      <c r="O197" s="718"/>
      <c r="P197" s="1036" t="s">
        <v>152</v>
      </c>
      <c r="Q197" s="1037"/>
      <c r="R197" s="1037"/>
      <c r="S197" s="1038"/>
      <c r="T197" s="1036" t="s">
        <v>69</v>
      </c>
      <c r="U197" s="1037"/>
      <c r="V197" s="1037"/>
      <c r="W197" s="1038"/>
      <c r="X197" s="1036" t="s">
        <v>69</v>
      </c>
      <c r="Y197" s="1078"/>
      <c r="Z197" s="1078"/>
      <c r="AA197" s="1079"/>
      <c r="AB197" s="1077" t="s">
        <v>399</v>
      </c>
    </row>
    <row r="198" spans="1:28" ht="41.25" customHeight="1" hidden="1" thickBot="1">
      <c r="A198" s="1016"/>
      <c r="B198" s="1017"/>
      <c r="C198" s="1017"/>
      <c r="D198" s="1017"/>
      <c r="E198" s="1017"/>
      <c r="F198" s="1018"/>
      <c r="G198" s="9" t="s">
        <v>372</v>
      </c>
      <c r="H198" s="9" t="s">
        <v>372</v>
      </c>
      <c r="I198" s="318" t="s">
        <v>372</v>
      </c>
      <c r="J198" s="438" t="s">
        <v>372</v>
      </c>
      <c r="K198" s="438" t="s">
        <v>372</v>
      </c>
      <c r="L198" s="438" t="s">
        <v>372</v>
      </c>
      <c r="M198" s="438" t="s">
        <v>372</v>
      </c>
      <c r="N198" s="438" t="s">
        <v>372</v>
      </c>
      <c r="O198" s="739"/>
      <c r="P198" s="430" t="s">
        <v>328</v>
      </c>
      <c r="Q198" s="431" t="s">
        <v>327</v>
      </c>
      <c r="R198" s="437" t="s">
        <v>329</v>
      </c>
      <c r="S198" s="438" t="s">
        <v>372</v>
      </c>
      <c r="T198" s="430" t="s">
        <v>328</v>
      </c>
      <c r="U198" s="431" t="s">
        <v>327</v>
      </c>
      <c r="V198" s="437" t="s">
        <v>329</v>
      </c>
      <c r="W198" s="438" t="s">
        <v>67</v>
      </c>
      <c r="X198" s="430" t="s">
        <v>328</v>
      </c>
      <c r="Y198" s="431" t="s">
        <v>327</v>
      </c>
      <c r="Z198" s="437" t="s">
        <v>329</v>
      </c>
      <c r="AA198" s="438" t="s">
        <v>372</v>
      </c>
      <c r="AB198" s="859"/>
    </row>
    <row r="199" spans="1:28" s="654" customFormat="1" ht="25.5" customHeight="1" thickBot="1">
      <c r="A199" s="1020" t="s">
        <v>95</v>
      </c>
      <c r="B199" s="1021"/>
      <c r="C199" s="1021"/>
      <c r="D199" s="1021"/>
      <c r="E199" s="1021"/>
      <c r="F199" s="1022"/>
      <c r="G199" s="110">
        <f>SUM(G200,G205:G213)</f>
        <v>19503000</v>
      </c>
      <c r="H199" s="110">
        <f aca="true" t="shared" si="66" ref="H199:W199">SUM(H200,H205:H213)</f>
        <v>20724000</v>
      </c>
      <c r="I199" s="110">
        <f t="shared" si="66"/>
        <v>21550000</v>
      </c>
      <c r="J199" s="110">
        <f t="shared" si="66"/>
        <v>19060000</v>
      </c>
      <c r="K199" s="110">
        <f>SUM(K200,K205:K213)</f>
        <v>18510000</v>
      </c>
      <c r="L199" s="110">
        <f>SUM(L200,L205:L213)</f>
        <v>20410000</v>
      </c>
      <c r="M199" s="110">
        <f>SUM(M200,M205:M213)</f>
        <v>23410000</v>
      </c>
      <c r="N199" s="110">
        <f>SUM(N200,N205:N213)</f>
        <v>23150000</v>
      </c>
      <c r="O199" s="110">
        <f>SUM(O200,O205:O213)</f>
        <v>23052000</v>
      </c>
      <c r="P199" s="355">
        <f t="shared" si="66"/>
        <v>0</v>
      </c>
      <c r="Q199" s="357">
        <f t="shared" si="66"/>
        <v>0</v>
      </c>
      <c r="R199" s="465">
        <f t="shared" si="66"/>
        <v>0</v>
      </c>
      <c r="S199" s="110">
        <f t="shared" si="66"/>
        <v>0</v>
      </c>
      <c r="T199" s="355">
        <f t="shared" si="66"/>
        <v>0</v>
      </c>
      <c r="U199" s="357">
        <f t="shared" si="66"/>
        <v>0</v>
      </c>
      <c r="V199" s="466">
        <f t="shared" si="66"/>
        <v>0</v>
      </c>
      <c r="W199" s="110">
        <f t="shared" si="66"/>
        <v>0</v>
      </c>
      <c r="X199" s="355">
        <f>SUM(X200,X205:X213)</f>
        <v>0</v>
      </c>
      <c r="Y199" s="357">
        <f>SUM(Y200,Y205:Y213)</f>
        <v>0</v>
      </c>
      <c r="Z199" s="354">
        <f>SUM(Z200,Z205:Z213)</f>
        <v>0</v>
      </c>
      <c r="AA199" s="110">
        <f>SUM(AA200,AA205:AA213)</f>
        <v>0</v>
      </c>
      <c r="AB199" s="110">
        <f>SUM(AB200,AB205:AB213)</f>
        <v>0</v>
      </c>
    </row>
    <row r="200" spans="1:28" s="680" customFormat="1" ht="18.75" customHeight="1" thickBot="1">
      <c r="A200" s="291" t="s">
        <v>446</v>
      </c>
      <c r="B200" s="1047" t="s">
        <v>413</v>
      </c>
      <c r="C200" s="1058"/>
      <c r="D200" s="1058"/>
      <c r="E200" s="1058"/>
      <c r="F200" s="1059"/>
      <c r="G200" s="112">
        <f aca="true" t="shared" si="67" ref="G200:W200">SUM(G201:G203)</f>
        <v>2320000</v>
      </c>
      <c r="H200" s="112">
        <f t="shared" si="67"/>
        <v>5547000</v>
      </c>
      <c r="I200" s="112">
        <f t="shared" si="67"/>
        <v>4376000</v>
      </c>
      <c r="J200" s="112">
        <f t="shared" si="67"/>
        <v>2725000</v>
      </c>
      <c r="K200" s="112">
        <f>SUM(K201:K203)</f>
        <v>3500000</v>
      </c>
      <c r="L200" s="112">
        <f>SUM(L201:L203)</f>
        <v>3700000</v>
      </c>
      <c r="M200" s="112">
        <f>SUM(M201:M203)</f>
        <v>4500000</v>
      </c>
      <c r="N200" s="112">
        <f>SUM(N201:N203)</f>
        <v>4850000</v>
      </c>
      <c r="O200" s="112">
        <f>SUM(O201:O203)</f>
        <v>6520000</v>
      </c>
      <c r="P200" s="356">
        <f t="shared" si="67"/>
        <v>0</v>
      </c>
      <c r="Q200" s="358">
        <f t="shared" si="67"/>
        <v>0</v>
      </c>
      <c r="R200" s="468">
        <f t="shared" si="67"/>
        <v>0</v>
      </c>
      <c r="S200" s="112">
        <f t="shared" si="67"/>
        <v>0</v>
      </c>
      <c r="T200" s="356">
        <f t="shared" si="67"/>
        <v>0</v>
      </c>
      <c r="U200" s="358">
        <f t="shared" si="67"/>
        <v>0</v>
      </c>
      <c r="V200" s="468">
        <f t="shared" si="67"/>
        <v>0</v>
      </c>
      <c r="W200" s="112">
        <f t="shared" si="67"/>
        <v>0</v>
      </c>
      <c r="X200" s="356">
        <f>SUM(X201:X203)</f>
        <v>0</v>
      </c>
      <c r="Y200" s="358">
        <f>SUM(Y201:Y203)</f>
        <v>0</v>
      </c>
      <c r="Z200" s="467">
        <f>SUM(Z201:Z203)</f>
        <v>0</v>
      </c>
      <c r="AA200" s="112">
        <f>SUM(AA201:AA203)</f>
        <v>0</v>
      </c>
      <c r="AB200" s="112">
        <f>SUM(AB201:AB203)</f>
        <v>0</v>
      </c>
    </row>
    <row r="201" spans="1:28" s="681" customFormat="1" ht="18.75" customHeight="1">
      <c r="A201" s="469"/>
      <c r="B201" s="1060" t="s">
        <v>414</v>
      </c>
      <c r="C201" s="1061"/>
      <c r="D201" s="1061"/>
      <c r="E201" s="1061"/>
      <c r="F201" s="1062"/>
      <c r="G201" s="470">
        <f>G7+G8+G9+G10+G12+G13+G14+G15+G16+G17+G18+G19+G28+G30+G56+G57+G58+G62+G65+G66+G67+G68+G70+G71+G72</f>
        <v>1270000</v>
      </c>
      <c r="H201" s="470">
        <f aca="true" t="shared" si="68" ref="H201:AB201">H7+H8+H9+H10+H12+H13+H14+H15+H16+H17+H18+H19+H28+H30+H56+H57+H58+H62+H65+H66+H67+H68+H70+H71+H72</f>
        <v>2570000</v>
      </c>
      <c r="I201" s="470">
        <f t="shared" si="68"/>
        <v>2506000</v>
      </c>
      <c r="J201" s="470">
        <f t="shared" si="68"/>
        <v>1400000</v>
      </c>
      <c r="K201" s="470">
        <f t="shared" si="68"/>
        <v>2100000</v>
      </c>
      <c r="L201" s="470">
        <f t="shared" si="68"/>
        <v>2760000</v>
      </c>
      <c r="M201" s="470">
        <f t="shared" si="68"/>
        <v>2810000</v>
      </c>
      <c r="N201" s="470">
        <f t="shared" si="68"/>
        <v>3350000</v>
      </c>
      <c r="O201" s="470">
        <f t="shared" si="68"/>
        <v>3320000</v>
      </c>
      <c r="P201" s="470">
        <f t="shared" si="68"/>
        <v>0</v>
      </c>
      <c r="Q201" s="470">
        <f t="shared" si="68"/>
        <v>0</v>
      </c>
      <c r="R201" s="470">
        <f t="shared" si="68"/>
        <v>0</v>
      </c>
      <c r="S201" s="470">
        <f t="shared" si="68"/>
        <v>0</v>
      </c>
      <c r="T201" s="470">
        <f t="shared" si="68"/>
        <v>0</v>
      </c>
      <c r="U201" s="470">
        <f t="shared" si="68"/>
        <v>0</v>
      </c>
      <c r="V201" s="470">
        <f t="shared" si="68"/>
        <v>0</v>
      </c>
      <c r="W201" s="470">
        <f t="shared" si="68"/>
        <v>0</v>
      </c>
      <c r="X201" s="470">
        <f t="shared" si="68"/>
        <v>0</v>
      </c>
      <c r="Y201" s="470">
        <f t="shared" si="68"/>
        <v>0</v>
      </c>
      <c r="Z201" s="470">
        <f t="shared" si="68"/>
        <v>0</v>
      </c>
      <c r="AA201" s="470">
        <f t="shared" si="68"/>
        <v>0</v>
      </c>
      <c r="AB201" s="470">
        <f t="shared" si="68"/>
        <v>0</v>
      </c>
    </row>
    <row r="202" spans="1:28" s="681" customFormat="1" ht="18.75" customHeight="1">
      <c r="A202" s="471"/>
      <c r="B202" s="1002" t="s">
        <v>415</v>
      </c>
      <c r="C202" s="1081"/>
      <c r="D202" s="1081"/>
      <c r="E202" s="1081"/>
      <c r="F202" s="1082"/>
      <c r="G202" s="472">
        <f>G11+G25+G69</f>
        <v>550000</v>
      </c>
      <c r="H202" s="472">
        <f aca="true" t="shared" si="69" ref="H202:AB202">H11+H25+H69</f>
        <v>2050000</v>
      </c>
      <c r="I202" s="472">
        <f t="shared" si="69"/>
        <v>1050000</v>
      </c>
      <c r="J202" s="472">
        <f t="shared" si="69"/>
        <v>500000</v>
      </c>
      <c r="K202" s="472">
        <f t="shared" si="69"/>
        <v>550000</v>
      </c>
      <c r="L202" s="472">
        <f t="shared" si="69"/>
        <v>540000</v>
      </c>
      <c r="M202" s="472">
        <f t="shared" si="69"/>
        <v>690000</v>
      </c>
      <c r="N202" s="472">
        <f t="shared" si="69"/>
        <v>500000</v>
      </c>
      <c r="O202" s="472">
        <f t="shared" si="69"/>
        <v>700000</v>
      </c>
      <c r="P202" s="472">
        <f t="shared" si="69"/>
        <v>0</v>
      </c>
      <c r="Q202" s="472">
        <f t="shared" si="69"/>
        <v>0</v>
      </c>
      <c r="R202" s="472">
        <f t="shared" si="69"/>
        <v>0</v>
      </c>
      <c r="S202" s="472">
        <f t="shared" si="69"/>
        <v>0</v>
      </c>
      <c r="T202" s="472">
        <f t="shared" si="69"/>
        <v>0</v>
      </c>
      <c r="U202" s="472">
        <f t="shared" si="69"/>
        <v>0</v>
      </c>
      <c r="V202" s="472">
        <f t="shared" si="69"/>
        <v>0</v>
      </c>
      <c r="W202" s="472">
        <f t="shared" si="69"/>
        <v>0</v>
      </c>
      <c r="X202" s="472">
        <f t="shared" si="69"/>
        <v>0</v>
      </c>
      <c r="Y202" s="472">
        <f t="shared" si="69"/>
        <v>0</v>
      </c>
      <c r="Z202" s="472">
        <f t="shared" si="69"/>
        <v>0</v>
      </c>
      <c r="AA202" s="472">
        <f t="shared" si="69"/>
        <v>0</v>
      </c>
      <c r="AB202" s="472">
        <f t="shared" si="69"/>
        <v>0</v>
      </c>
    </row>
    <row r="203" spans="1:28" s="681" customFormat="1" ht="18.75" customHeight="1">
      <c r="A203" s="473"/>
      <c r="B203" s="1052" t="s">
        <v>416</v>
      </c>
      <c r="C203" s="1053"/>
      <c r="D203" s="1053"/>
      <c r="E203" s="1053"/>
      <c r="F203" s="1054"/>
      <c r="G203" s="474">
        <f>G44</f>
        <v>500000</v>
      </c>
      <c r="H203" s="474">
        <f aca="true" t="shared" si="70" ref="H203:AB203">H44</f>
        <v>927000</v>
      </c>
      <c r="I203" s="474">
        <f t="shared" si="70"/>
        <v>820000</v>
      </c>
      <c r="J203" s="474">
        <f t="shared" si="70"/>
        <v>825000</v>
      </c>
      <c r="K203" s="474">
        <f t="shared" si="70"/>
        <v>850000</v>
      </c>
      <c r="L203" s="474">
        <f t="shared" si="70"/>
        <v>400000</v>
      </c>
      <c r="M203" s="474">
        <f t="shared" si="70"/>
        <v>1000000</v>
      </c>
      <c r="N203" s="474">
        <f t="shared" si="70"/>
        <v>1000000</v>
      </c>
      <c r="O203" s="474">
        <f t="shared" si="70"/>
        <v>2500000</v>
      </c>
      <c r="P203" s="474">
        <f t="shared" si="70"/>
        <v>0</v>
      </c>
      <c r="Q203" s="474">
        <f t="shared" si="70"/>
        <v>0</v>
      </c>
      <c r="R203" s="474">
        <f t="shared" si="70"/>
        <v>0</v>
      </c>
      <c r="S203" s="474">
        <f t="shared" si="70"/>
        <v>0</v>
      </c>
      <c r="T203" s="474">
        <f t="shared" si="70"/>
        <v>0</v>
      </c>
      <c r="U203" s="474">
        <f t="shared" si="70"/>
        <v>0</v>
      </c>
      <c r="V203" s="474">
        <f t="shared" si="70"/>
        <v>0</v>
      </c>
      <c r="W203" s="474">
        <f t="shared" si="70"/>
        <v>0</v>
      </c>
      <c r="X203" s="474">
        <f t="shared" si="70"/>
        <v>0</v>
      </c>
      <c r="Y203" s="474">
        <f t="shared" si="70"/>
        <v>0</v>
      </c>
      <c r="Z203" s="474">
        <f t="shared" si="70"/>
        <v>0</v>
      </c>
      <c r="AA203" s="474">
        <f t="shared" si="70"/>
        <v>0</v>
      </c>
      <c r="AB203" s="474">
        <f t="shared" si="70"/>
        <v>0</v>
      </c>
    </row>
    <row r="204" spans="1:28" s="681" customFormat="1" ht="33" customHeight="1" thickBot="1">
      <c r="A204" s="475"/>
      <c r="B204" s="1055" t="s">
        <v>488</v>
      </c>
      <c r="C204" s="1056"/>
      <c r="D204" s="1056"/>
      <c r="E204" s="1056"/>
      <c r="F204" s="1057"/>
      <c r="G204" s="499" t="s">
        <v>258</v>
      </c>
      <c r="H204" s="499" t="s">
        <v>74</v>
      </c>
      <c r="I204" s="499" t="s">
        <v>75</v>
      </c>
      <c r="J204" s="499" t="s">
        <v>76</v>
      </c>
      <c r="K204" s="499" t="s">
        <v>219</v>
      </c>
      <c r="L204" s="499" t="s">
        <v>487</v>
      </c>
      <c r="M204" s="499" t="s">
        <v>510</v>
      </c>
      <c r="N204" s="499" t="s">
        <v>510</v>
      </c>
      <c r="O204" s="740"/>
      <c r="P204" s="481" t="s">
        <v>258</v>
      </c>
      <c r="Q204" s="500" t="s">
        <v>258</v>
      </c>
      <c r="R204" s="500" t="s">
        <v>258</v>
      </c>
      <c r="S204" s="499" t="s">
        <v>258</v>
      </c>
      <c r="T204" s="547" t="s">
        <v>258</v>
      </c>
      <c r="U204" s="499" t="s">
        <v>258</v>
      </c>
      <c r="V204" s="501" t="s">
        <v>258</v>
      </c>
      <c r="W204" s="499" t="s">
        <v>258</v>
      </c>
      <c r="X204" s="547" t="s">
        <v>258</v>
      </c>
      <c r="Y204" s="499" t="s">
        <v>258</v>
      </c>
      <c r="Z204" s="502" t="s">
        <v>258</v>
      </c>
      <c r="AA204" s="499" t="s">
        <v>258</v>
      </c>
      <c r="AB204" s="499" t="s">
        <v>258</v>
      </c>
    </row>
    <row r="205" spans="1:28" s="680" customFormat="1" ht="18.75" customHeight="1" thickBot="1">
      <c r="A205" s="111" t="s">
        <v>90</v>
      </c>
      <c r="B205" s="1047" t="s">
        <v>417</v>
      </c>
      <c r="C205" s="1048"/>
      <c r="D205" s="1048"/>
      <c r="E205" s="1048"/>
      <c r="F205" s="1049"/>
      <c r="G205" s="112">
        <f aca="true" t="shared" si="71" ref="G205:AA205">G74+G103</f>
        <v>11240000</v>
      </c>
      <c r="H205" s="112">
        <f t="shared" si="71"/>
        <v>8000000</v>
      </c>
      <c r="I205" s="112">
        <f t="shared" si="71"/>
        <v>11068000</v>
      </c>
      <c r="J205" s="112">
        <f t="shared" si="71"/>
        <v>13640000</v>
      </c>
      <c r="K205" s="112">
        <f>K74+K103</f>
        <v>11450000</v>
      </c>
      <c r="L205" s="112">
        <f>L74+L103</f>
        <v>11000000</v>
      </c>
      <c r="M205" s="112">
        <f>M74+M103</f>
        <v>11100000</v>
      </c>
      <c r="N205" s="112">
        <f>N74+N103</f>
        <v>11950000</v>
      </c>
      <c r="O205" s="112">
        <f>O74+O103</f>
        <v>14280000</v>
      </c>
      <c r="P205" s="356">
        <f t="shared" si="71"/>
        <v>0</v>
      </c>
      <c r="Q205" s="358">
        <f t="shared" si="71"/>
        <v>0</v>
      </c>
      <c r="R205" s="468">
        <f t="shared" si="71"/>
        <v>0</v>
      </c>
      <c r="S205" s="112">
        <f t="shared" si="71"/>
        <v>0</v>
      </c>
      <c r="T205" s="356">
        <f t="shared" si="71"/>
        <v>0</v>
      </c>
      <c r="U205" s="358">
        <f t="shared" si="71"/>
        <v>0</v>
      </c>
      <c r="V205" s="468">
        <f t="shared" si="71"/>
        <v>0</v>
      </c>
      <c r="W205" s="112">
        <f t="shared" si="71"/>
        <v>0</v>
      </c>
      <c r="X205" s="356">
        <f t="shared" si="71"/>
        <v>0</v>
      </c>
      <c r="Y205" s="358">
        <f t="shared" si="71"/>
        <v>0</v>
      </c>
      <c r="Z205" s="467">
        <f t="shared" si="71"/>
        <v>0</v>
      </c>
      <c r="AA205" s="112">
        <f t="shared" si="71"/>
        <v>0</v>
      </c>
      <c r="AB205" s="112">
        <f aca="true" t="shared" si="72" ref="AB205:AB213">P205+T205+X205</f>
        <v>0</v>
      </c>
    </row>
    <row r="206" spans="1:28" s="680" customFormat="1" ht="18.75" customHeight="1" thickBot="1">
      <c r="A206" s="111" t="s">
        <v>52</v>
      </c>
      <c r="B206" s="1047" t="s">
        <v>429</v>
      </c>
      <c r="C206" s="1048"/>
      <c r="D206" s="1048"/>
      <c r="E206" s="1048"/>
      <c r="F206" s="1049"/>
      <c r="G206" s="112">
        <f aca="true" t="shared" si="73" ref="G206:AA206">G78+G117</f>
        <v>400000</v>
      </c>
      <c r="H206" s="112">
        <f t="shared" si="73"/>
        <v>750000</v>
      </c>
      <c r="I206" s="112">
        <f t="shared" si="73"/>
        <v>1661000</v>
      </c>
      <c r="J206" s="112">
        <f t="shared" si="73"/>
        <v>900000</v>
      </c>
      <c r="K206" s="112">
        <f>K78+K117</f>
        <v>900000</v>
      </c>
      <c r="L206" s="112">
        <f>L78+L117</f>
        <v>900000</v>
      </c>
      <c r="M206" s="112">
        <f>M78+M117</f>
        <v>1000000</v>
      </c>
      <c r="N206" s="112">
        <f>N78+N117</f>
        <v>1000000</v>
      </c>
      <c r="O206" s="112">
        <f>O78+O117</f>
        <v>1500000</v>
      </c>
      <c r="P206" s="356">
        <f t="shared" si="73"/>
        <v>0</v>
      </c>
      <c r="Q206" s="358">
        <f t="shared" si="73"/>
        <v>0</v>
      </c>
      <c r="R206" s="468">
        <f t="shared" si="73"/>
        <v>0</v>
      </c>
      <c r="S206" s="112">
        <f t="shared" si="73"/>
        <v>0</v>
      </c>
      <c r="T206" s="356">
        <f t="shared" si="73"/>
        <v>0</v>
      </c>
      <c r="U206" s="358">
        <f t="shared" si="73"/>
        <v>0</v>
      </c>
      <c r="V206" s="468">
        <f t="shared" si="73"/>
        <v>0</v>
      </c>
      <c r="W206" s="112">
        <f t="shared" si="73"/>
        <v>0</v>
      </c>
      <c r="X206" s="356">
        <f t="shared" si="73"/>
        <v>0</v>
      </c>
      <c r="Y206" s="358">
        <f t="shared" si="73"/>
        <v>0</v>
      </c>
      <c r="Z206" s="467">
        <f t="shared" si="73"/>
        <v>0</v>
      </c>
      <c r="AA206" s="112">
        <f t="shared" si="73"/>
        <v>0</v>
      </c>
      <c r="AB206" s="112">
        <f t="shared" si="72"/>
        <v>0</v>
      </c>
    </row>
    <row r="207" spans="1:28" s="680" customFormat="1" ht="18.75" customHeight="1" thickBot="1">
      <c r="A207" s="291" t="s">
        <v>446</v>
      </c>
      <c r="B207" s="1047" t="s">
        <v>386</v>
      </c>
      <c r="C207" s="1048"/>
      <c r="D207" s="1048"/>
      <c r="E207" s="1048"/>
      <c r="F207" s="1049"/>
      <c r="G207" s="112">
        <f aca="true" t="shared" si="74" ref="G207:AA207">G99</f>
        <v>150000</v>
      </c>
      <c r="H207" s="112">
        <f t="shared" si="74"/>
        <v>170000</v>
      </c>
      <c r="I207" s="112">
        <f t="shared" si="74"/>
        <v>175000</v>
      </c>
      <c r="J207" s="112">
        <f t="shared" si="74"/>
        <v>125000</v>
      </c>
      <c r="K207" s="112">
        <f t="shared" si="74"/>
        <v>150000</v>
      </c>
      <c r="L207" s="112">
        <f t="shared" si="74"/>
        <v>100000</v>
      </c>
      <c r="M207" s="112">
        <f t="shared" si="74"/>
        <v>100000</v>
      </c>
      <c r="N207" s="112">
        <f t="shared" si="74"/>
        <v>100000</v>
      </c>
      <c r="O207" s="112">
        <f t="shared" si="74"/>
        <v>100000</v>
      </c>
      <c r="P207" s="356">
        <f t="shared" si="74"/>
        <v>0</v>
      </c>
      <c r="Q207" s="358">
        <f t="shared" si="74"/>
        <v>0</v>
      </c>
      <c r="R207" s="468">
        <f t="shared" si="74"/>
        <v>0</v>
      </c>
      <c r="S207" s="112">
        <f>S99</f>
        <v>0</v>
      </c>
      <c r="T207" s="356">
        <f t="shared" si="74"/>
        <v>0</v>
      </c>
      <c r="U207" s="358">
        <f t="shared" si="74"/>
        <v>0</v>
      </c>
      <c r="V207" s="468">
        <f t="shared" si="74"/>
        <v>0</v>
      </c>
      <c r="W207" s="112">
        <f t="shared" si="74"/>
        <v>0</v>
      </c>
      <c r="X207" s="356">
        <f t="shared" si="74"/>
        <v>0</v>
      </c>
      <c r="Y207" s="358">
        <f t="shared" si="74"/>
        <v>0</v>
      </c>
      <c r="Z207" s="467">
        <f t="shared" si="74"/>
        <v>0</v>
      </c>
      <c r="AA207" s="112">
        <f t="shared" si="74"/>
        <v>0</v>
      </c>
      <c r="AB207" s="112">
        <f t="shared" si="72"/>
        <v>0</v>
      </c>
    </row>
    <row r="208" spans="1:28" s="680" customFormat="1" ht="18.75" customHeight="1" thickBot="1">
      <c r="A208" s="111" t="s">
        <v>92</v>
      </c>
      <c r="B208" s="1047" t="s">
        <v>418</v>
      </c>
      <c r="C208" s="1048"/>
      <c r="D208" s="1048"/>
      <c r="E208" s="1048"/>
      <c r="F208" s="1049"/>
      <c r="G208" s="112">
        <f aca="true" t="shared" si="75" ref="G208:AA208">G107</f>
        <v>700000</v>
      </c>
      <c r="H208" s="112">
        <f t="shared" si="75"/>
        <v>790000</v>
      </c>
      <c r="I208" s="112">
        <f t="shared" si="75"/>
        <v>820000</v>
      </c>
      <c r="J208" s="112">
        <f t="shared" si="75"/>
        <v>600000</v>
      </c>
      <c r="K208" s="112">
        <f t="shared" si="75"/>
        <v>2000000</v>
      </c>
      <c r="L208" s="112">
        <f t="shared" si="75"/>
        <v>300000</v>
      </c>
      <c r="M208" s="112">
        <f t="shared" si="75"/>
        <v>300000</v>
      </c>
      <c r="N208" s="112">
        <f t="shared" si="75"/>
        <v>100000</v>
      </c>
      <c r="O208" s="112">
        <f t="shared" si="75"/>
        <v>100000</v>
      </c>
      <c r="P208" s="356">
        <f t="shared" si="75"/>
        <v>0</v>
      </c>
      <c r="Q208" s="358">
        <f t="shared" si="75"/>
        <v>0</v>
      </c>
      <c r="R208" s="468">
        <f t="shared" si="75"/>
        <v>0</v>
      </c>
      <c r="S208" s="112">
        <f>S107</f>
        <v>0</v>
      </c>
      <c r="T208" s="356">
        <f t="shared" si="75"/>
        <v>0</v>
      </c>
      <c r="U208" s="358">
        <f t="shared" si="75"/>
        <v>0</v>
      </c>
      <c r="V208" s="468">
        <f t="shared" si="75"/>
        <v>0</v>
      </c>
      <c r="W208" s="112">
        <f t="shared" si="75"/>
        <v>0</v>
      </c>
      <c r="X208" s="356">
        <f t="shared" si="75"/>
        <v>0</v>
      </c>
      <c r="Y208" s="358">
        <f t="shared" si="75"/>
        <v>0</v>
      </c>
      <c r="Z208" s="467">
        <f t="shared" si="75"/>
        <v>0</v>
      </c>
      <c r="AA208" s="112">
        <f t="shared" si="75"/>
        <v>0</v>
      </c>
      <c r="AB208" s="112">
        <f t="shared" si="72"/>
        <v>0</v>
      </c>
    </row>
    <row r="209" spans="1:28" s="680" customFormat="1" ht="18.75" customHeight="1" thickBot="1">
      <c r="A209" s="111" t="s">
        <v>91</v>
      </c>
      <c r="B209" s="1047" t="s">
        <v>447</v>
      </c>
      <c r="C209" s="1048"/>
      <c r="D209" s="1048"/>
      <c r="E209" s="1048"/>
      <c r="F209" s="1049"/>
      <c r="G209" s="112">
        <f aca="true" t="shared" si="76" ref="G209:AA209">G113</f>
        <v>200000</v>
      </c>
      <c r="H209" s="112">
        <f t="shared" si="76"/>
        <v>230000</v>
      </c>
      <c r="I209" s="112">
        <f t="shared" si="76"/>
        <v>0</v>
      </c>
      <c r="J209" s="112">
        <f>J113</f>
        <v>0</v>
      </c>
      <c r="K209" s="112">
        <f>K113</f>
        <v>0</v>
      </c>
      <c r="L209" s="112">
        <f>L113</f>
        <v>0</v>
      </c>
      <c r="M209" s="112">
        <f>M113</f>
        <v>0</v>
      </c>
      <c r="N209" s="112">
        <f>N113</f>
        <v>0</v>
      </c>
      <c r="O209" s="741"/>
      <c r="P209" s="356">
        <f t="shared" si="76"/>
        <v>0</v>
      </c>
      <c r="Q209" s="358">
        <f t="shared" si="76"/>
        <v>0</v>
      </c>
      <c r="R209" s="468">
        <f t="shared" si="76"/>
        <v>0</v>
      </c>
      <c r="S209" s="112">
        <f>S113</f>
        <v>0</v>
      </c>
      <c r="T209" s="356">
        <f t="shared" si="76"/>
        <v>0</v>
      </c>
      <c r="U209" s="358">
        <f t="shared" si="76"/>
        <v>0</v>
      </c>
      <c r="V209" s="468">
        <f t="shared" si="76"/>
        <v>0</v>
      </c>
      <c r="W209" s="112">
        <f t="shared" si="76"/>
        <v>0</v>
      </c>
      <c r="X209" s="356">
        <f t="shared" si="76"/>
        <v>0</v>
      </c>
      <c r="Y209" s="358">
        <f t="shared" si="76"/>
        <v>0</v>
      </c>
      <c r="Z209" s="467">
        <f t="shared" si="76"/>
        <v>0</v>
      </c>
      <c r="AA209" s="112">
        <f t="shared" si="76"/>
        <v>0</v>
      </c>
      <c r="AB209" s="112">
        <f t="shared" si="72"/>
        <v>0</v>
      </c>
    </row>
    <row r="210" spans="1:28" s="680" customFormat="1" ht="18.75" customHeight="1" thickBot="1">
      <c r="A210" s="111" t="s">
        <v>449</v>
      </c>
      <c r="B210" s="1047" t="s">
        <v>387</v>
      </c>
      <c r="C210" s="1048"/>
      <c r="D210" s="1048"/>
      <c r="E210" s="1048"/>
      <c r="F210" s="1049"/>
      <c r="G210" s="112">
        <f aca="true" t="shared" si="77" ref="G210:AA210">G121</f>
        <v>0</v>
      </c>
      <c r="H210" s="112">
        <f t="shared" si="77"/>
        <v>200000</v>
      </c>
      <c r="I210" s="112">
        <f t="shared" si="77"/>
        <v>10000</v>
      </c>
      <c r="J210" s="112">
        <f>J121</f>
        <v>10000</v>
      </c>
      <c r="K210" s="112">
        <f>K121</f>
        <v>0</v>
      </c>
      <c r="L210" s="112">
        <f>L121</f>
        <v>0</v>
      </c>
      <c r="M210" s="112">
        <f>M121</f>
        <v>0</v>
      </c>
      <c r="N210" s="112">
        <f>N121</f>
        <v>0</v>
      </c>
      <c r="O210" s="741"/>
      <c r="P210" s="356">
        <f t="shared" si="77"/>
        <v>0</v>
      </c>
      <c r="Q210" s="358">
        <f t="shared" si="77"/>
        <v>0</v>
      </c>
      <c r="R210" s="468">
        <f t="shared" si="77"/>
        <v>0</v>
      </c>
      <c r="S210" s="112">
        <f>S121</f>
        <v>0</v>
      </c>
      <c r="T210" s="356">
        <f t="shared" si="77"/>
        <v>0</v>
      </c>
      <c r="U210" s="358">
        <f t="shared" si="77"/>
        <v>0</v>
      </c>
      <c r="V210" s="468">
        <f t="shared" si="77"/>
        <v>0</v>
      </c>
      <c r="W210" s="112">
        <f t="shared" si="77"/>
        <v>0</v>
      </c>
      <c r="X210" s="356">
        <f t="shared" si="77"/>
        <v>0</v>
      </c>
      <c r="Y210" s="358">
        <f t="shared" si="77"/>
        <v>0</v>
      </c>
      <c r="Z210" s="467">
        <f t="shared" si="77"/>
        <v>0</v>
      </c>
      <c r="AA210" s="112">
        <f t="shared" si="77"/>
        <v>0</v>
      </c>
      <c r="AB210" s="112">
        <f t="shared" si="72"/>
        <v>0</v>
      </c>
    </row>
    <row r="211" spans="1:28" s="680" customFormat="1" ht="18.75" customHeight="1" thickBot="1">
      <c r="A211" s="291" t="s">
        <v>446</v>
      </c>
      <c r="B211" s="1047" t="s">
        <v>511</v>
      </c>
      <c r="C211" s="1048"/>
      <c r="D211" s="1048"/>
      <c r="E211" s="1048"/>
      <c r="F211" s="1049"/>
      <c r="G211" s="112">
        <f>G33</f>
        <v>0</v>
      </c>
      <c r="H211" s="112">
        <f aca="true" t="shared" si="78" ref="H211:AB211">H33</f>
        <v>0</v>
      </c>
      <c r="I211" s="112">
        <f t="shared" si="78"/>
        <v>0</v>
      </c>
      <c r="J211" s="112">
        <f t="shared" si="78"/>
        <v>0</v>
      </c>
      <c r="K211" s="112">
        <f t="shared" si="78"/>
        <v>0</v>
      </c>
      <c r="L211" s="112">
        <f t="shared" si="78"/>
        <v>0</v>
      </c>
      <c r="M211" s="112">
        <f t="shared" si="78"/>
        <v>400000</v>
      </c>
      <c r="N211" s="112">
        <f t="shared" si="78"/>
        <v>400000</v>
      </c>
      <c r="O211" s="112">
        <f t="shared" si="78"/>
        <v>450000</v>
      </c>
      <c r="P211" s="112">
        <f t="shared" si="78"/>
        <v>0</v>
      </c>
      <c r="Q211" s="112">
        <f t="shared" si="78"/>
        <v>0</v>
      </c>
      <c r="R211" s="112">
        <f t="shared" si="78"/>
        <v>0</v>
      </c>
      <c r="S211" s="112">
        <f t="shared" si="78"/>
        <v>0</v>
      </c>
      <c r="T211" s="112">
        <f t="shared" si="78"/>
        <v>0</v>
      </c>
      <c r="U211" s="112">
        <f t="shared" si="78"/>
        <v>0</v>
      </c>
      <c r="V211" s="112">
        <f t="shared" si="78"/>
        <v>0</v>
      </c>
      <c r="W211" s="112">
        <f t="shared" si="78"/>
        <v>0</v>
      </c>
      <c r="X211" s="112">
        <f t="shared" si="78"/>
        <v>0</v>
      </c>
      <c r="Y211" s="112">
        <f t="shared" si="78"/>
        <v>0</v>
      </c>
      <c r="Z211" s="112">
        <f t="shared" si="78"/>
        <v>0</v>
      </c>
      <c r="AA211" s="112">
        <f t="shared" si="78"/>
        <v>0</v>
      </c>
      <c r="AB211" s="112">
        <f t="shared" si="78"/>
        <v>0</v>
      </c>
    </row>
    <row r="212" spans="1:28" s="680" customFormat="1" ht="18.75" customHeight="1" thickBot="1">
      <c r="A212" s="111" t="s">
        <v>93</v>
      </c>
      <c r="B212" s="1047" t="s">
        <v>388</v>
      </c>
      <c r="C212" s="1048"/>
      <c r="D212" s="1048"/>
      <c r="E212" s="1048"/>
      <c r="F212" s="1049"/>
      <c r="G212" s="112">
        <f aca="true" t="shared" si="79" ref="G212:AA212">G125</f>
        <v>800000</v>
      </c>
      <c r="H212" s="112">
        <f t="shared" si="79"/>
        <v>700000</v>
      </c>
      <c r="I212" s="112">
        <f t="shared" si="79"/>
        <v>735000</v>
      </c>
      <c r="J212" s="112">
        <f t="shared" si="79"/>
        <v>750000</v>
      </c>
      <c r="K212" s="112">
        <f t="shared" si="79"/>
        <v>500000</v>
      </c>
      <c r="L212" s="112">
        <f t="shared" si="79"/>
        <v>900000</v>
      </c>
      <c r="M212" s="112">
        <f t="shared" si="79"/>
        <v>2500000</v>
      </c>
      <c r="N212" s="112">
        <f t="shared" si="79"/>
        <v>750000</v>
      </c>
      <c r="O212" s="112">
        <f t="shared" si="79"/>
        <v>2000</v>
      </c>
      <c r="P212" s="356">
        <f t="shared" si="79"/>
        <v>0</v>
      </c>
      <c r="Q212" s="358">
        <f t="shared" si="79"/>
        <v>0</v>
      </c>
      <c r="R212" s="468">
        <f t="shared" si="79"/>
        <v>0</v>
      </c>
      <c r="S212" s="112">
        <f t="shared" si="79"/>
        <v>0</v>
      </c>
      <c r="T212" s="356">
        <f t="shared" si="79"/>
        <v>0</v>
      </c>
      <c r="U212" s="358">
        <f t="shared" si="79"/>
        <v>0</v>
      </c>
      <c r="V212" s="468">
        <f t="shared" si="79"/>
        <v>0</v>
      </c>
      <c r="W212" s="112">
        <f t="shared" si="79"/>
        <v>0</v>
      </c>
      <c r="X212" s="356">
        <f t="shared" si="79"/>
        <v>0</v>
      </c>
      <c r="Y212" s="358">
        <f t="shared" si="79"/>
        <v>0</v>
      </c>
      <c r="Z212" s="467">
        <f t="shared" si="79"/>
        <v>0</v>
      </c>
      <c r="AA212" s="112">
        <f t="shared" si="79"/>
        <v>0</v>
      </c>
      <c r="AB212" s="112">
        <f t="shared" si="72"/>
        <v>0</v>
      </c>
    </row>
    <row r="213" spans="1:28" s="680" customFormat="1" ht="18" customHeight="1" thickBot="1">
      <c r="A213" s="111" t="s">
        <v>389</v>
      </c>
      <c r="B213" s="1047" t="s">
        <v>390</v>
      </c>
      <c r="C213" s="1048"/>
      <c r="D213" s="1048"/>
      <c r="E213" s="1048"/>
      <c r="F213" s="1049"/>
      <c r="G213" s="112">
        <f aca="true" t="shared" si="80" ref="G213:AA213">G147+G183</f>
        <v>3693000</v>
      </c>
      <c r="H213" s="112">
        <f t="shared" si="80"/>
        <v>4337000</v>
      </c>
      <c r="I213" s="112">
        <f t="shared" si="80"/>
        <v>2705000</v>
      </c>
      <c r="J213" s="112">
        <f t="shared" si="80"/>
        <v>310000</v>
      </c>
      <c r="K213" s="112">
        <f>K147+K183</f>
        <v>10000</v>
      </c>
      <c r="L213" s="112">
        <f>L147+L183</f>
        <v>3510000</v>
      </c>
      <c r="M213" s="112">
        <f>M147+M183</f>
        <v>3510000</v>
      </c>
      <c r="N213" s="112">
        <f>N147+N183</f>
        <v>4000000</v>
      </c>
      <c r="O213" s="112">
        <f>O147+O183</f>
        <v>100000</v>
      </c>
      <c r="P213" s="356">
        <f t="shared" si="80"/>
        <v>0</v>
      </c>
      <c r="Q213" s="358">
        <f t="shared" si="80"/>
        <v>0</v>
      </c>
      <c r="R213" s="468">
        <f t="shared" si="80"/>
        <v>0</v>
      </c>
      <c r="S213" s="112">
        <f t="shared" si="80"/>
        <v>0</v>
      </c>
      <c r="T213" s="356">
        <f t="shared" si="80"/>
        <v>0</v>
      </c>
      <c r="U213" s="358">
        <f t="shared" si="80"/>
        <v>0</v>
      </c>
      <c r="V213" s="468">
        <f t="shared" si="80"/>
        <v>0</v>
      </c>
      <c r="W213" s="112">
        <f t="shared" si="80"/>
        <v>0</v>
      </c>
      <c r="X213" s="356">
        <f t="shared" si="80"/>
        <v>0</v>
      </c>
      <c r="Y213" s="358">
        <f t="shared" si="80"/>
        <v>0</v>
      </c>
      <c r="Z213" s="467">
        <f t="shared" si="80"/>
        <v>0</v>
      </c>
      <c r="AA213" s="112">
        <f t="shared" si="80"/>
        <v>0</v>
      </c>
      <c r="AB213" s="112">
        <f t="shared" si="72"/>
        <v>0</v>
      </c>
    </row>
    <row r="214" spans="1:28" s="668" customFormat="1" ht="18.75" customHeight="1" hidden="1">
      <c r="A214" s="277" t="s">
        <v>393</v>
      </c>
      <c r="B214" s="998" t="s">
        <v>394</v>
      </c>
      <c r="C214" s="1050"/>
      <c r="D214" s="1050"/>
      <c r="E214" s="1050"/>
      <c r="F214" s="1051"/>
      <c r="G214" s="278">
        <f aca="true" t="shared" si="81" ref="G214:W214">SUM(G215:G227)</f>
        <v>843000</v>
      </c>
      <c r="H214" s="278">
        <f t="shared" si="81"/>
        <v>687000</v>
      </c>
      <c r="I214" s="278">
        <f t="shared" si="81"/>
        <v>85000</v>
      </c>
      <c r="J214" s="278">
        <f t="shared" si="81"/>
        <v>0</v>
      </c>
      <c r="K214" s="278">
        <f>SUM(K215:K227)</f>
        <v>0</v>
      </c>
      <c r="L214" s="278">
        <f>SUM(L215:L227)</f>
        <v>0</v>
      </c>
      <c r="M214" s="278">
        <f>SUM(M215:M227)</f>
        <v>0</v>
      </c>
      <c r="N214" s="278">
        <f>SUM(N215:N227)</f>
        <v>0</v>
      </c>
      <c r="O214" s="742"/>
      <c r="P214" s="476">
        <f t="shared" si="81"/>
        <v>0</v>
      </c>
      <c r="Q214" s="477">
        <f t="shared" si="81"/>
        <v>0</v>
      </c>
      <c r="R214" s="479">
        <f t="shared" si="81"/>
        <v>0</v>
      </c>
      <c r="S214" s="278">
        <f t="shared" si="81"/>
        <v>0</v>
      </c>
      <c r="T214" s="476">
        <f t="shared" si="81"/>
        <v>0</v>
      </c>
      <c r="U214" s="477">
        <f t="shared" si="81"/>
        <v>0</v>
      </c>
      <c r="V214" s="479">
        <f t="shared" si="81"/>
        <v>0</v>
      </c>
      <c r="W214" s="278">
        <f t="shared" si="81"/>
        <v>0</v>
      </c>
      <c r="X214" s="476">
        <f>SUM(X215:X227)</f>
        <v>0</v>
      </c>
      <c r="Y214" s="477">
        <f>SUM(Y215:Y227)</f>
        <v>0</v>
      </c>
      <c r="Z214" s="478">
        <f>SUM(Z215:Z227)</f>
        <v>0</v>
      </c>
      <c r="AA214" s="278">
        <f>SUM(AA215:AA227)</f>
        <v>0</v>
      </c>
      <c r="AB214" s="278">
        <f>SUM(AB215:AB227)</f>
        <v>0</v>
      </c>
    </row>
    <row r="215" spans="1:28" s="668" customFormat="1" ht="18.75" customHeight="1" hidden="1">
      <c r="A215" s="682"/>
      <c r="B215" s="1002" t="s">
        <v>419</v>
      </c>
      <c r="C215" s="1003"/>
      <c r="D215" s="1003"/>
      <c r="E215" s="1003"/>
      <c r="F215" s="1004"/>
      <c r="G215" s="683">
        <v>150000</v>
      </c>
      <c r="H215" s="683">
        <v>369000</v>
      </c>
      <c r="I215" s="683">
        <v>0</v>
      </c>
      <c r="J215" s="683">
        <v>0</v>
      </c>
      <c r="K215" s="683">
        <v>0</v>
      </c>
      <c r="L215" s="683">
        <v>0</v>
      </c>
      <c r="M215" s="683">
        <v>0</v>
      </c>
      <c r="N215" s="683">
        <v>0</v>
      </c>
      <c r="O215" s="743"/>
      <c r="P215" s="684">
        <v>0</v>
      </c>
      <c r="Q215" s="685">
        <v>0</v>
      </c>
      <c r="R215" s="686">
        <f aca="true" t="shared" si="82" ref="R215:R232">P215-Q215</f>
        <v>0</v>
      </c>
      <c r="S215" s="683">
        <v>0</v>
      </c>
      <c r="T215" s="684">
        <v>0</v>
      </c>
      <c r="U215" s="685">
        <v>0</v>
      </c>
      <c r="V215" s="686">
        <f>T215-U215</f>
        <v>0</v>
      </c>
      <c r="W215" s="683">
        <v>0</v>
      </c>
      <c r="X215" s="684">
        <v>0</v>
      </c>
      <c r="Y215" s="685">
        <v>0</v>
      </c>
      <c r="Z215" s="687">
        <f aca="true" t="shared" si="83" ref="Z215:Z235">X215-Y215</f>
        <v>0</v>
      </c>
      <c r="AA215" s="683">
        <v>0</v>
      </c>
      <c r="AB215" s="23">
        <f aca="true" t="shared" si="84" ref="AB215:AB235">P215+T215+X215</f>
        <v>0</v>
      </c>
    </row>
    <row r="216" spans="1:28" s="668" customFormat="1" ht="18.75" customHeight="1" hidden="1">
      <c r="A216" s="682"/>
      <c r="B216" s="1002" t="s">
        <v>433</v>
      </c>
      <c r="C216" s="1003"/>
      <c r="D216" s="1003"/>
      <c r="E216" s="1003"/>
      <c r="F216" s="1004"/>
      <c r="G216" s="683">
        <v>165000</v>
      </c>
      <c r="H216" s="683">
        <v>90000</v>
      </c>
      <c r="I216" s="683">
        <v>0</v>
      </c>
      <c r="J216" s="683">
        <v>0</v>
      </c>
      <c r="K216" s="683">
        <v>0</v>
      </c>
      <c r="L216" s="683">
        <v>0</v>
      </c>
      <c r="M216" s="683">
        <v>0</v>
      </c>
      <c r="N216" s="683">
        <v>0</v>
      </c>
      <c r="O216" s="743"/>
      <c r="P216" s="684">
        <v>0</v>
      </c>
      <c r="Q216" s="685">
        <v>0</v>
      </c>
      <c r="R216" s="686">
        <f t="shared" si="82"/>
        <v>0</v>
      </c>
      <c r="S216" s="683">
        <v>0</v>
      </c>
      <c r="T216" s="684">
        <v>0</v>
      </c>
      <c r="U216" s="685">
        <v>0</v>
      </c>
      <c r="V216" s="686">
        <f aca="true" t="shared" si="85" ref="V216:V232">T216-U216</f>
        <v>0</v>
      </c>
      <c r="W216" s="683">
        <v>0</v>
      </c>
      <c r="X216" s="684">
        <v>0</v>
      </c>
      <c r="Y216" s="685">
        <v>0</v>
      </c>
      <c r="Z216" s="687">
        <f t="shared" si="83"/>
        <v>0</v>
      </c>
      <c r="AA216" s="683">
        <v>0</v>
      </c>
      <c r="AB216" s="23">
        <f t="shared" si="84"/>
        <v>0</v>
      </c>
    </row>
    <row r="217" spans="1:28" s="668" customFormat="1" ht="18.75" customHeight="1" hidden="1">
      <c r="A217" s="682"/>
      <c r="B217" s="1002" t="s">
        <v>420</v>
      </c>
      <c r="C217" s="1003"/>
      <c r="D217" s="1003"/>
      <c r="E217" s="1003"/>
      <c r="F217" s="1004"/>
      <c r="G217" s="683">
        <v>4000</v>
      </c>
      <c r="H217" s="683">
        <v>0</v>
      </c>
      <c r="I217" s="683">
        <v>0</v>
      </c>
      <c r="J217" s="683">
        <v>0</v>
      </c>
      <c r="K217" s="683">
        <v>0</v>
      </c>
      <c r="L217" s="683">
        <v>0</v>
      </c>
      <c r="M217" s="683">
        <v>0</v>
      </c>
      <c r="N217" s="683">
        <v>0</v>
      </c>
      <c r="O217" s="743"/>
      <c r="P217" s="684">
        <v>0</v>
      </c>
      <c r="Q217" s="685">
        <v>0</v>
      </c>
      <c r="R217" s="686">
        <f t="shared" si="82"/>
        <v>0</v>
      </c>
      <c r="S217" s="683">
        <v>0</v>
      </c>
      <c r="T217" s="684">
        <v>0</v>
      </c>
      <c r="U217" s="685">
        <v>0</v>
      </c>
      <c r="V217" s="686">
        <f t="shared" si="85"/>
        <v>0</v>
      </c>
      <c r="W217" s="683">
        <v>0</v>
      </c>
      <c r="X217" s="684">
        <v>0</v>
      </c>
      <c r="Y217" s="685">
        <v>0</v>
      </c>
      <c r="Z217" s="687">
        <f t="shared" si="83"/>
        <v>0</v>
      </c>
      <c r="AA217" s="683">
        <v>0</v>
      </c>
      <c r="AB217" s="23">
        <f t="shared" si="84"/>
        <v>0</v>
      </c>
    </row>
    <row r="218" spans="1:28" s="668" customFormat="1" ht="18.75" customHeight="1" hidden="1">
      <c r="A218" s="682"/>
      <c r="B218" s="1002" t="s">
        <v>421</v>
      </c>
      <c r="C218" s="1003"/>
      <c r="D218" s="1003"/>
      <c r="E218" s="1003"/>
      <c r="F218" s="1004"/>
      <c r="G218" s="683">
        <v>21000</v>
      </c>
      <c r="H218" s="683">
        <v>0</v>
      </c>
      <c r="I218" s="683">
        <v>0</v>
      </c>
      <c r="J218" s="683">
        <v>0</v>
      </c>
      <c r="K218" s="683">
        <v>0</v>
      </c>
      <c r="L218" s="683">
        <v>0</v>
      </c>
      <c r="M218" s="683">
        <v>0</v>
      </c>
      <c r="N218" s="683">
        <v>0</v>
      </c>
      <c r="O218" s="743"/>
      <c r="P218" s="684">
        <v>0</v>
      </c>
      <c r="Q218" s="685">
        <v>0</v>
      </c>
      <c r="R218" s="686">
        <f t="shared" si="82"/>
        <v>0</v>
      </c>
      <c r="S218" s="683">
        <v>0</v>
      </c>
      <c r="T218" s="684">
        <v>0</v>
      </c>
      <c r="U218" s="685">
        <v>0</v>
      </c>
      <c r="V218" s="686">
        <f t="shared" si="85"/>
        <v>0</v>
      </c>
      <c r="W218" s="683">
        <v>0</v>
      </c>
      <c r="X218" s="684">
        <v>0</v>
      </c>
      <c r="Y218" s="685">
        <v>0</v>
      </c>
      <c r="Z218" s="687">
        <f t="shared" si="83"/>
        <v>0</v>
      </c>
      <c r="AA218" s="683">
        <v>0</v>
      </c>
      <c r="AB218" s="23">
        <f t="shared" si="84"/>
        <v>0</v>
      </c>
    </row>
    <row r="219" spans="1:28" s="668" customFormat="1" ht="18.75" customHeight="1" hidden="1">
      <c r="A219" s="682"/>
      <c r="B219" s="1002" t="s">
        <v>72</v>
      </c>
      <c r="C219" s="1003"/>
      <c r="D219" s="1003"/>
      <c r="E219" s="1003"/>
      <c r="F219" s="1004"/>
      <c r="G219" s="683">
        <v>10000</v>
      </c>
      <c r="H219" s="683">
        <v>0</v>
      </c>
      <c r="I219" s="683">
        <v>0</v>
      </c>
      <c r="J219" s="683">
        <v>0</v>
      </c>
      <c r="K219" s="683">
        <v>0</v>
      </c>
      <c r="L219" s="683">
        <v>0</v>
      </c>
      <c r="M219" s="683">
        <v>0</v>
      </c>
      <c r="N219" s="683">
        <v>0</v>
      </c>
      <c r="O219" s="743"/>
      <c r="P219" s="684">
        <v>0</v>
      </c>
      <c r="Q219" s="685">
        <v>0</v>
      </c>
      <c r="R219" s="686">
        <f t="shared" si="82"/>
        <v>0</v>
      </c>
      <c r="S219" s="683">
        <v>0</v>
      </c>
      <c r="T219" s="684">
        <v>0</v>
      </c>
      <c r="U219" s="685">
        <v>0</v>
      </c>
      <c r="V219" s="686">
        <f t="shared" si="85"/>
        <v>0</v>
      </c>
      <c r="W219" s="683">
        <v>0</v>
      </c>
      <c r="X219" s="684">
        <v>0</v>
      </c>
      <c r="Y219" s="685">
        <v>0</v>
      </c>
      <c r="Z219" s="687">
        <f t="shared" si="83"/>
        <v>0</v>
      </c>
      <c r="AA219" s="683">
        <v>0</v>
      </c>
      <c r="AB219" s="23">
        <f t="shared" si="84"/>
        <v>0</v>
      </c>
    </row>
    <row r="220" spans="1:28" s="668" customFormat="1" ht="18.75" customHeight="1" hidden="1">
      <c r="A220" s="682"/>
      <c r="B220" s="1002" t="s">
        <v>422</v>
      </c>
      <c r="C220" s="1003"/>
      <c r="D220" s="1003"/>
      <c r="E220" s="1003"/>
      <c r="F220" s="1004"/>
      <c r="G220" s="683">
        <v>35000</v>
      </c>
      <c r="H220" s="683">
        <v>0</v>
      </c>
      <c r="I220" s="683">
        <v>0</v>
      </c>
      <c r="J220" s="683">
        <v>0</v>
      </c>
      <c r="K220" s="683">
        <v>0</v>
      </c>
      <c r="L220" s="683">
        <v>0</v>
      </c>
      <c r="M220" s="683">
        <v>0</v>
      </c>
      <c r="N220" s="683">
        <v>0</v>
      </c>
      <c r="O220" s="743"/>
      <c r="P220" s="684">
        <v>0</v>
      </c>
      <c r="Q220" s="685">
        <v>0</v>
      </c>
      <c r="R220" s="686">
        <f t="shared" si="82"/>
        <v>0</v>
      </c>
      <c r="S220" s="683">
        <v>0</v>
      </c>
      <c r="T220" s="684">
        <v>0</v>
      </c>
      <c r="U220" s="685">
        <v>0</v>
      </c>
      <c r="V220" s="686">
        <f t="shared" si="85"/>
        <v>0</v>
      </c>
      <c r="W220" s="683">
        <v>0</v>
      </c>
      <c r="X220" s="684">
        <v>0</v>
      </c>
      <c r="Y220" s="685">
        <v>0</v>
      </c>
      <c r="Z220" s="687">
        <f t="shared" si="83"/>
        <v>0</v>
      </c>
      <c r="AA220" s="683">
        <v>0</v>
      </c>
      <c r="AB220" s="23">
        <f t="shared" si="84"/>
        <v>0</v>
      </c>
    </row>
    <row r="221" spans="1:28" s="668" customFormat="1" ht="18.75" customHeight="1" hidden="1">
      <c r="A221" s="682"/>
      <c r="B221" s="1002" t="s">
        <v>423</v>
      </c>
      <c r="C221" s="1003"/>
      <c r="D221" s="1003"/>
      <c r="E221" s="1003"/>
      <c r="F221" s="1004"/>
      <c r="G221" s="683">
        <v>51000</v>
      </c>
      <c r="H221" s="683">
        <v>120000</v>
      </c>
      <c r="I221" s="683">
        <v>0</v>
      </c>
      <c r="J221" s="683">
        <v>0</v>
      </c>
      <c r="K221" s="683">
        <v>0</v>
      </c>
      <c r="L221" s="683">
        <v>0</v>
      </c>
      <c r="M221" s="683">
        <v>0</v>
      </c>
      <c r="N221" s="683">
        <v>0</v>
      </c>
      <c r="O221" s="743"/>
      <c r="P221" s="684">
        <v>0</v>
      </c>
      <c r="Q221" s="685">
        <v>0</v>
      </c>
      <c r="R221" s="686">
        <f t="shared" si="82"/>
        <v>0</v>
      </c>
      <c r="S221" s="683">
        <v>0</v>
      </c>
      <c r="T221" s="684">
        <v>0</v>
      </c>
      <c r="U221" s="685">
        <v>0</v>
      </c>
      <c r="V221" s="686">
        <f t="shared" si="85"/>
        <v>0</v>
      </c>
      <c r="W221" s="683">
        <v>0</v>
      </c>
      <c r="X221" s="684">
        <v>0</v>
      </c>
      <c r="Y221" s="685">
        <v>0</v>
      </c>
      <c r="Z221" s="687">
        <f t="shared" si="83"/>
        <v>0</v>
      </c>
      <c r="AA221" s="683">
        <v>0</v>
      </c>
      <c r="AB221" s="23">
        <f t="shared" si="84"/>
        <v>0</v>
      </c>
    </row>
    <row r="222" spans="1:28" s="668" customFormat="1" ht="18.75" customHeight="1" hidden="1">
      <c r="A222" s="682"/>
      <c r="B222" s="1002" t="s">
        <v>424</v>
      </c>
      <c r="C222" s="1003"/>
      <c r="D222" s="1003"/>
      <c r="E222" s="1003"/>
      <c r="F222" s="1004"/>
      <c r="G222" s="683">
        <v>34000</v>
      </c>
      <c r="H222" s="683">
        <v>0</v>
      </c>
      <c r="I222" s="683">
        <v>0</v>
      </c>
      <c r="J222" s="683">
        <v>0</v>
      </c>
      <c r="K222" s="683">
        <v>0</v>
      </c>
      <c r="L222" s="683">
        <v>0</v>
      </c>
      <c r="M222" s="683">
        <v>0</v>
      </c>
      <c r="N222" s="683">
        <v>0</v>
      </c>
      <c r="O222" s="743"/>
      <c r="P222" s="684">
        <v>0</v>
      </c>
      <c r="Q222" s="685">
        <v>0</v>
      </c>
      <c r="R222" s="686">
        <f t="shared" si="82"/>
        <v>0</v>
      </c>
      <c r="S222" s="683">
        <v>0</v>
      </c>
      <c r="T222" s="684">
        <v>0</v>
      </c>
      <c r="U222" s="685">
        <v>0</v>
      </c>
      <c r="V222" s="686">
        <f t="shared" si="85"/>
        <v>0</v>
      </c>
      <c r="W222" s="683">
        <v>0</v>
      </c>
      <c r="X222" s="684">
        <v>0</v>
      </c>
      <c r="Y222" s="685">
        <v>0</v>
      </c>
      <c r="Z222" s="687">
        <f t="shared" si="83"/>
        <v>0</v>
      </c>
      <c r="AA222" s="683">
        <v>0</v>
      </c>
      <c r="AB222" s="23">
        <f t="shared" si="84"/>
        <v>0</v>
      </c>
    </row>
    <row r="223" spans="1:28" s="668" customFormat="1" ht="18.75" customHeight="1" hidden="1">
      <c r="A223" s="682"/>
      <c r="B223" s="1002" t="s">
        <v>425</v>
      </c>
      <c r="C223" s="1003"/>
      <c r="D223" s="1003"/>
      <c r="E223" s="1003"/>
      <c r="F223" s="1004"/>
      <c r="G223" s="683">
        <v>22000</v>
      </c>
      <c r="H223" s="683">
        <v>0</v>
      </c>
      <c r="I223" s="683">
        <v>0</v>
      </c>
      <c r="J223" s="683">
        <v>0</v>
      </c>
      <c r="K223" s="683">
        <v>0</v>
      </c>
      <c r="L223" s="683">
        <v>0</v>
      </c>
      <c r="M223" s="683">
        <v>0</v>
      </c>
      <c r="N223" s="683">
        <v>0</v>
      </c>
      <c r="O223" s="743"/>
      <c r="P223" s="684">
        <v>0</v>
      </c>
      <c r="Q223" s="685">
        <v>0</v>
      </c>
      <c r="R223" s="686">
        <f t="shared" si="82"/>
        <v>0</v>
      </c>
      <c r="S223" s="683">
        <v>0</v>
      </c>
      <c r="T223" s="684">
        <v>0</v>
      </c>
      <c r="U223" s="685">
        <v>0</v>
      </c>
      <c r="V223" s="686">
        <f t="shared" si="85"/>
        <v>0</v>
      </c>
      <c r="W223" s="683">
        <v>0</v>
      </c>
      <c r="X223" s="684">
        <v>0</v>
      </c>
      <c r="Y223" s="685">
        <v>0</v>
      </c>
      <c r="Z223" s="687">
        <f t="shared" si="83"/>
        <v>0</v>
      </c>
      <c r="AA223" s="683">
        <v>0</v>
      </c>
      <c r="AB223" s="23">
        <f t="shared" si="84"/>
        <v>0</v>
      </c>
    </row>
    <row r="224" spans="1:28" s="668" customFormat="1" ht="18.75" customHeight="1" hidden="1">
      <c r="A224" s="682"/>
      <c r="B224" s="1002" t="s">
        <v>73</v>
      </c>
      <c r="C224" s="1003"/>
      <c r="D224" s="1003"/>
      <c r="E224" s="1003"/>
      <c r="F224" s="1004"/>
      <c r="G224" s="683">
        <v>130000</v>
      </c>
      <c r="H224" s="683">
        <v>0</v>
      </c>
      <c r="I224" s="683">
        <v>0</v>
      </c>
      <c r="J224" s="683">
        <v>0</v>
      </c>
      <c r="K224" s="683">
        <v>0</v>
      </c>
      <c r="L224" s="683">
        <v>0</v>
      </c>
      <c r="M224" s="683">
        <v>0</v>
      </c>
      <c r="N224" s="683">
        <v>0</v>
      </c>
      <c r="O224" s="743"/>
      <c r="P224" s="684">
        <v>0</v>
      </c>
      <c r="Q224" s="685">
        <v>0</v>
      </c>
      <c r="R224" s="686">
        <f t="shared" si="82"/>
        <v>0</v>
      </c>
      <c r="S224" s="683">
        <v>0</v>
      </c>
      <c r="T224" s="684">
        <v>0</v>
      </c>
      <c r="U224" s="685">
        <v>0</v>
      </c>
      <c r="V224" s="686">
        <f t="shared" si="85"/>
        <v>0</v>
      </c>
      <c r="W224" s="683">
        <v>0</v>
      </c>
      <c r="X224" s="684">
        <v>0</v>
      </c>
      <c r="Y224" s="685">
        <v>0</v>
      </c>
      <c r="Z224" s="687">
        <f t="shared" si="83"/>
        <v>0</v>
      </c>
      <c r="AA224" s="683">
        <v>0</v>
      </c>
      <c r="AB224" s="23">
        <f t="shared" si="84"/>
        <v>0</v>
      </c>
    </row>
    <row r="225" spans="1:28" s="668" customFormat="1" ht="18.75" customHeight="1" hidden="1">
      <c r="A225" s="682"/>
      <c r="B225" s="1002" t="s">
        <v>426</v>
      </c>
      <c r="C225" s="1003"/>
      <c r="D225" s="1003"/>
      <c r="E225" s="1003"/>
      <c r="F225" s="1004"/>
      <c r="G225" s="683">
        <v>76000</v>
      </c>
      <c r="H225" s="683">
        <v>0</v>
      </c>
      <c r="I225" s="683">
        <v>0</v>
      </c>
      <c r="J225" s="683">
        <v>0</v>
      </c>
      <c r="K225" s="683">
        <v>0</v>
      </c>
      <c r="L225" s="683">
        <v>0</v>
      </c>
      <c r="M225" s="683">
        <v>0</v>
      </c>
      <c r="N225" s="683">
        <v>0</v>
      </c>
      <c r="O225" s="743"/>
      <c r="P225" s="684">
        <v>0</v>
      </c>
      <c r="Q225" s="685">
        <v>0</v>
      </c>
      <c r="R225" s="686">
        <f t="shared" si="82"/>
        <v>0</v>
      </c>
      <c r="S225" s="683">
        <v>0</v>
      </c>
      <c r="T225" s="684">
        <v>0</v>
      </c>
      <c r="U225" s="685">
        <v>0</v>
      </c>
      <c r="V225" s="686">
        <f t="shared" si="85"/>
        <v>0</v>
      </c>
      <c r="W225" s="683">
        <v>0</v>
      </c>
      <c r="X225" s="684">
        <v>0</v>
      </c>
      <c r="Y225" s="685">
        <v>0</v>
      </c>
      <c r="Z225" s="687">
        <f t="shared" si="83"/>
        <v>0</v>
      </c>
      <c r="AA225" s="683">
        <v>0</v>
      </c>
      <c r="AB225" s="23">
        <f t="shared" si="84"/>
        <v>0</v>
      </c>
    </row>
    <row r="226" spans="1:28" s="668" customFormat="1" ht="18.75" customHeight="1" hidden="1" thickBot="1">
      <c r="A226" s="682"/>
      <c r="B226" s="1002" t="s">
        <v>427</v>
      </c>
      <c r="C226" s="1003"/>
      <c r="D226" s="1003"/>
      <c r="E226" s="1003"/>
      <c r="F226" s="1004"/>
      <c r="G226" s="683">
        <v>40000</v>
      </c>
      <c r="H226" s="683">
        <v>0</v>
      </c>
      <c r="I226" s="683">
        <v>0</v>
      </c>
      <c r="J226" s="683">
        <v>0</v>
      </c>
      <c r="K226" s="683">
        <v>0</v>
      </c>
      <c r="L226" s="683">
        <v>0</v>
      </c>
      <c r="M226" s="683">
        <v>0</v>
      </c>
      <c r="N226" s="683">
        <v>0</v>
      </c>
      <c r="O226" s="743"/>
      <c r="P226" s="684">
        <v>0</v>
      </c>
      <c r="Q226" s="685">
        <v>0</v>
      </c>
      <c r="R226" s="686">
        <f t="shared" si="82"/>
        <v>0</v>
      </c>
      <c r="S226" s="683">
        <v>0</v>
      </c>
      <c r="T226" s="684">
        <v>0</v>
      </c>
      <c r="U226" s="685">
        <v>0</v>
      </c>
      <c r="V226" s="686">
        <f t="shared" si="85"/>
        <v>0</v>
      </c>
      <c r="W226" s="683">
        <v>0</v>
      </c>
      <c r="X226" s="684">
        <v>0</v>
      </c>
      <c r="Y226" s="685">
        <v>0</v>
      </c>
      <c r="Z226" s="687">
        <f t="shared" si="83"/>
        <v>0</v>
      </c>
      <c r="AA226" s="683">
        <v>0</v>
      </c>
      <c r="AB226" s="23">
        <f t="shared" si="84"/>
        <v>0</v>
      </c>
    </row>
    <row r="227" spans="1:28" s="668" customFormat="1" ht="18.75" customHeight="1" hidden="1">
      <c r="A227" s="682"/>
      <c r="B227" s="1002" t="s">
        <v>432</v>
      </c>
      <c r="C227" s="1003"/>
      <c r="D227" s="1003"/>
      <c r="E227" s="1003"/>
      <c r="F227" s="1004"/>
      <c r="G227" s="683">
        <v>105000</v>
      </c>
      <c r="H227" s="683">
        <v>108000</v>
      </c>
      <c r="I227" s="683">
        <v>85000</v>
      </c>
      <c r="J227" s="683">
        <v>0</v>
      </c>
      <c r="K227" s="683">
        <v>0</v>
      </c>
      <c r="L227" s="683">
        <v>0</v>
      </c>
      <c r="M227" s="683">
        <v>0</v>
      </c>
      <c r="N227" s="683">
        <v>0</v>
      </c>
      <c r="O227" s="743"/>
      <c r="P227" s="684">
        <v>0</v>
      </c>
      <c r="Q227" s="685">
        <v>0</v>
      </c>
      <c r="R227" s="686">
        <f t="shared" si="82"/>
        <v>0</v>
      </c>
      <c r="S227" s="683">
        <v>0</v>
      </c>
      <c r="T227" s="684">
        <v>0</v>
      </c>
      <c r="U227" s="685">
        <v>0</v>
      </c>
      <c r="V227" s="686">
        <f t="shared" si="85"/>
        <v>0</v>
      </c>
      <c r="W227" s="683">
        <v>0</v>
      </c>
      <c r="X227" s="684">
        <v>0</v>
      </c>
      <c r="Y227" s="685">
        <v>0</v>
      </c>
      <c r="Z227" s="687">
        <f t="shared" si="83"/>
        <v>0</v>
      </c>
      <c r="AA227" s="683">
        <v>0</v>
      </c>
      <c r="AB227" s="23">
        <f t="shared" si="84"/>
        <v>0</v>
      </c>
    </row>
    <row r="228" spans="1:28" s="488" customFormat="1" ht="18.75" customHeight="1" hidden="1">
      <c r="A228" s="277" t="s">
        <v>395</v>
      </c>
      <c r="B228" s="998" t="s">
        <v>396</v>
      </c>
      <c r="C228" s="993"/>
      <c r="D228" s="993"/>
      <c r="E228" s="993"/>
      <c r="F228" s="994"/>
      <c r="G228" s="483">
        <v>0</v>
      </c>
      <c r="H228" s="483">
        <v>900000</v>
      </c>
      <c r="I228" s="483">
        <v>525000</v>
      </c>
      <c r="J228" s="483">
        <f>J148+J160+J169+J178</f>
        <v>300000</v>
      </c>
      <c r="K228" s="483">
        <f>K148+K160+K169+K178</f>
        <v>0</v>
      </c>
      <c r="L228" s="483">
        <f>L148+L160+L169+L178</f>
        <v>3500000</v>
      </c>
      <c r="M228" s="483">
        <f>M148+M160+M169+M178</f>
        <v>1200000</v>
      </c>
      <c r="N228" s="483">
        <f>N148+N160+N169+N178</f>
        <v>1125000</v>
      </c>
      <c r="O228" s="483"/>
      <c r="P228" s="484">
        <v>0</v>
      </c>
      <c r="Q228" s="485">
        <v>0</v>
      </c>
      <c r="R228" s="486">
        <f t="shared" si="82"/>
        <v>0</v>
      </c>
      <c r="S228" s="483">
        <v>0</v>
      </c>
      <c r="T228" s="484">
        <v>0</v>
      </c>
      <c r="U228" s="485">
        <v>0</v>
      </c>
      <c r="V228" s="486">
        <f t="shared" si="85"/>
        <v>0</v>
      </c>
      <c r="W228" s="483">
        <v>0</v>
      </c>
      <c r="X228" s="484">
        <v>0</v>
      </c>
      <c r="Y228" s="485">
        <v>0</v>
      </c>
      <c r="Z228" s="487">
        <f t="shared" si="83"/>
        <v>0</v>
      </c>
      <c r="AA228" s="483">
        <v>0</v>
      </c>
      <c r="AB228" s="483">
        <f t="shared" si="84"/>
        <v>0</v>
      </c>
    </row>
    <row r="229" spans="1:28" s="488" customFormat="1" ht="18.75" customHeight="1" hidden="1">
      <c r="A229" s="279" t="s">
        <v>391</v>
      </c>
      <c r="B229" s="999" t="s">
        <v>392</v>
      </c>
      <c r="C229" s="1000"/>
      <c r="D229" s="1000"/>
      <c r="E229" s="1000"/>
      <c r="F229" s="1001"/>
      <c r="G229" s="688">
        <v>2500000</v>
      </c>
      <c r="H229" s="688">
        <v>2500000</v>
      </c>
      <c r="I229" s="688">
        <v>2085000</v>
      </c>
      <c r="J229" s="688">
        <v>0</v>
      </c>
      <c r="K229" s="688">
        <v>0</v>
      </c>
      <c r="L229" s="688">
        <v>0</v>
      </c>
      <c r="M229" s="688">
        <v>0</v>
      </c>
      <c r="N229" s="688">
        <v>0</v>
      </c>
      <c r="O229" s="744"/>
      <c r="P229" s="689">
        <v>0</v>
      </c>
      <c r="Q229" s="690">
        <v>0</v>
      </c>
      <c r="R229" s="691">
        <f t="shared" si="82"/>
        <v>0</v>
      </c>
      <c r="S229" s="688">
        <v>0</v>
      </c>
      <c r="T229" s="689">
        <v>0</v>
      </c>
      <c r="U229" s="690">
        <v>0</v>
      </c>
      <c r="V229" s="691">
        <f t="shared" si="85"/>
        <v>0</v>
      </c>
      <c r="W229" s="688">
        <v>0</v>
      </c>
      <c r="X229" s="689">
        <v>0</v>
      </c>
      <c r="Y229" s="690">
        <v>0</v>
      </c>
      <c r="Z229" s="692">
        <f t="shared" si="83"/>
        <v>0</v>
      </c>
      <c r="AA229" s="688">
        <v>0</v>
      </c>
      <c r="AB229" s="483">
        <f t="shared" si="84"/>
        <v>0</v>
      </c>
    </row>
    <row r="230" spans="1:28" s="488" customFormat="1" ht="18.75" customHeight="1" hidden="1">
      <c r="A230" s="482" t="s">
        <v>446</v>
      </c>
      <c r="B230" s="992" t="s">
        <v>434</v>
      </c>
      <c r="C230" s="993"/>
      <c r="D230" s="993"/>
      <c r="E230" s="993"/>
      <c r="F230" s="994"/>
      <c r="G230" s="489">
        <v>350000</v>
      </c>
      <c r="H230" s="489">
        <v>250000</v>
      </c>
      <c r="I230" s="489">
        <f aca="true" t="shared" si="86" ref="I230:Q230">I185</f>
        <v>10000</v>
      </c>
      <c r="J230" s="489">
        <f t="shared" si="86"/>
        <v>10000</v>
      </c>
      <c r="K230" s="489">
        <f t="shared" si="86"/>
        <v>10000</v>
      </c>
      <c r="L230" s="489">
        <f t="shared" si="86"/>
        <v>10000</v>
      </c>
      <c r="M230" s="489">
        <f>M185</f>
        <v>10000</v>
      </c>
      <c r="N230" s="489">
        <f>N185</f>
        <v>11000</v>
      </c>
      <c r="O230" s="745"/>
      <c r="P230" s="490">
        <f t="shared" si="86"/>
        <v>0</v>
      </c>
      <c r="Q230" s="491">
        <f t="shared" si="86"/>
        <v>0</v>
      </c>
      <c r="R230" s="492">
        <f t="shared" si="82"/>
        <v>0</v>
      </c>
      <c r="S230" s="489">
        <v>0</v>
      </c>
      <c r="T230" s="490">
        <f>T185</f>
        <v>0</v>
      </c>
      <c r="U230" s="491">
        <f>U185</f>
        <v>0</v>
      </c>
      <c r="V230" s="492">
        <f t="shared" si="85"/>
        <v>0</v>
      </c>
      <c r="W230" s="688">
        <v>0</v>
      </c>
      <c r="X230" s="490">
        <f>X185</f>
        <v>0</v>
      </c>
      <c r="Y230" s="491">
        <f>Y185</f>
        <v>0</v>
      </c>
      <c r="Z230" s="493">
        <f t="shared" si="83"/>
        <v>0</v>
      </c>
      <c r="AA230" s="489">
        <f>AA185</f>
        <v>0</v>
      </c>
      <c r="AB230" s="483">
        <f t="shared" si="84"/>
        <v>0</v>
      </c>
    </row>
    <row r="231" spans="1:28" s="693" customFormat="1" ht="18.75" customHeight="1">
      <c r="A231" s="277" t="s">
        <v>484</v>
      </c>
      <c r="B231" s="992" t="s">
        <v>483</v>
      </c>
      <c r="C231" s="993"/>
      <c r="D231" s="993"/>
      <c r="E231" s="993"/>
      <c r="F231" s="994"/>
      <c r="G231" s="489">
        <v>0</v>
      </c>
      <c r="H231" s="489">
        <v>0</v>
      </c>
      <c r="I231" s="489">
        <v>0</v>
      </c>
      <c r="J231" s="489">
        <v>0</v>
      </c>
      <c r="K231" s="489">
        <v>0</v>
      </c>
      <c r="L231" s="489">
        <f>L147</f>
        <v>3500000</v>
      </c>
      <c r="M231" s="489">
        <f aca="true" t="shared" si="87" ref="M231:AB231">M147</f>
        <v>3500000</v>
      </c>
      <c r="N231" s="489">
        <f t="shared" si="87"/>
        <v>3989000</v>
      </c>
      <c r="O231" s="489">
        <f t="shared" si="87"/>
        <v>100000</v>
      </c>
      <c r="P231" s="489">
        <f t="shared" si="87"/>
        <v>0</v>
      </c>
      <c r="Q231" s="489">
        <f t="shared" si="87"/>
        <v>0</v>
      </c>
      <c r="R231" s="489">
        <f t="shared" si="87"/>
        <v>0</v>
      </c>
      <c r="S231" s="489">
        <f t="shared" si="87"/>
        <v>0</v>
      </c>
      <c r="T231" s="489">
        <f t="shared" si="87"/>
        <v>0</v>
      </c>
      <c r="U231" s="489">
        <f t="shared" si="87"/>
        <v>0</v>
      </c>
      <c r="V231" s="489">
        <f t="shared" si="87"/>
        <v>0</v>
      </c>
      <c r="W231" s="489">
        <f t="shared" si="87"/>
        <v>0</v>
      </c>
      <c r="X231" s="489">
        <f t="shared" si="87"/>
        <v>0</v>
      </c>
      <c r="Y231" s="489">
        <f t="shared" si="87"/>
        <v>0</v>
      </c>
      <c r="Z231" s="489">
        <f t="shared" si="87"/>
        <v>0</v>
      </c>
      <c r="AA231" s="489">
        <f t="shared" si="87"/>
        <v>0</v>
      </c>
      <c r="AB231" s="489">
        <f t="shared" si="87"/>
        <v>0</v>
      </c>
    </row>
    <row r="232" spans="1:28" s="693" customFormat="1" ht="18.75" customHeight="1">
      <c r="A232" s="280" t="s">
        <v>446</v>
      </c>
      <c r="B232" s="992"/>
      <c r="C232" s="993"/>
      <c r="D232" s="993"/>
      <c r="E232" s="993"/>
      <c r="F232" s="994"/>
      <c r="G232" s="489">
        <v>0</v>
      </c>
      <c r="H232" s="489">
        <v>0</v>
      </c>
      <c r="I232" s="489">
        <v>0</v>
      </c>
      <c r="J232" s="489">
        <v>0</v>
      </c>
      <c r="K232" s="489">
        <v>0</v>
      </c>
      <c r="L232" s="489">
        <v>0</v>
      </c>
      <c r="M232" s="489">
        <v>0</v>
      </c>
      <c r="N232" s="489">
        <v>0</v>
      </c>
      <c r="O232" s="745"/>
      <c r="P232" s="490">
        <v>0</v>
      </c>
      <c r="Q232" s="491">
        <v>0</v>
      </c>
      <c r="R232" s="492">
        <f t="shared" si="82"/>
        <v>0</v>
      </c>
      <c r="S232" s="489">
        <v>0</v>
      </c>
      <c r="T232" s="490">
        <v>0</v>
      </c>
      <c r="U232" s="491">
        <v>0</v>
      </c>
      <c r="V232" s="492">
        <f t="shared" si="85"/>
        <v>0</v>
      </c>
      <c r="W232" s="688">
        <v>0</v>
      </c>
      <c r="X232" s="490">
        <v>0</v>
      </c>
      <c r="Y232" s="491">
        <v>0</v>
      </c>
      <c r="Z232" s="493">
        <f t="shared" si="83"/>
        <v>0</v>
      </c>
      <c r="AA232" s="489">
        <v>0</v>
      </c>
      <c r="AB232" s="483">
        <f t="shared" si="84"/>
        <v>0</v>
      </c>
    </row>
    <row r="233" spans="1:28" s="693" customFormat="1" ht="18.75" customHeight="1">
      <c r="A233" s="280" t="s">
        <v>446</v>
      </c>
      <c r="B233" s="992"/>
      <c r="C233" s="993"/>
      <c r="D233" s="993"/>
      <c r="E233" s="993"/>
      <c r="F233" s="994"/>
      <c r="G233" s="489">
        <v>0</v>
      </c>
      <c r="H233" s="489">
        <v>0</v>
      </c>
      <c r="I233" s="489">
        <v>0</v>
      </c>
      <c r="J233" s="489">
        <v>0</v>
      </c>
      <c r="K233" s="489">
        <v>0</v>
      </c>
      <c r="L233" s="489">
        <v>0</v>
      </c>
      <c r="M233" s="489">
        <v>0</v>
      </c>
      <c r="N233" s="489">
        <v>0</v>
      </c>
      <c r="O233" s="745"/>
      <c r="P233" s="490">
        <v>0</v>
      </c>
      <c r="Q233" s="491">
        <v>0</v>
      </c>
      <c r="R233" s="492">
        <f>P233-Q233</f>
        <v>0</v>
      </c>
      <c r="S233" s="489">
        <v>0</v>
      </c>
      <c r="T233" s="490">
        <v>0</v>
      </c>
      <c r="U233" s="491">
        <v>0</v>
      </c>
      <c r="V233" s="492">
        <f>T233-U233</f>
        <v>0</v>
      </c>
      <c r="W233" s="688">
        <v>0</v>
      </c>
      <c r="X233" s="490">
        <v>0</v>
      </c>
      <c r="Y233" s="491">
        <v>0</v>
      </c>
      <c r="Z233" s="493">
        <f>X233-Y233</f>
        <v>0</v>
      </c>
      <c r="AA233" s="489">
        <v>0</v>
      </c>
      <c r="AB233" s="483">
        <f t="shared" si="84"/>
        <v>0</v>
      </c>
    </row>
    <row r="234" spans="1:28" s="693" customFormat="1" ht="18.75" customHeight="1">
      <c r="A234" s="280"/>
      <c r="B234" s="992"/>
      <c r="C234" s="993"/>
      <c r="D234" s="993"/>
      <c r="E234" s="993"/>
      <c r="F234" s="994"/>
      <c r="G234" s="489"/>
      <c r="H234" s="489"/>
      <c r="I234" s="489"/>
      <c r="J234" s="489"/>
      <c r="K234" s="489"/>
      <c r="L234" s="489"/>
      <c r="M234" s="489"/>
      <c r="N234" s="489"/>
      <c r="O234" s="745"/>
      <c r="P234" s="490"/>
      <c r="Q234" s="491"/>
      <c r="R234" s="492"/>
      <c r="S234" s="489"/>
      <c r="T234" s="490"/>
      <c r="U234" s="491"/>
      <c r="V234" s="492"/>
      <c r="W234" s="688"/>
      <c r="X234" s="490"/>
      <c r="Y234" s="491">
        <v>0</v>
      </c>
      <c r="Z234" s="493">
        <f t="shared" si="83"/>
        <v>0</v>
      </c>
      <c r="AA234" s="489">
        <v>0</v>
      </c>
      <c r="AB234" s="483">
        <f t="shared" si="84"/>
        <v>0</v>
      </c>
    </row>
    <row r="235" spans="1:28" s="693" customFormat="1" ht="18.75" customHeight="1" thickBot="1">
      <c r="A235" s="480"/>
      <c r="B235" s="995"/>
      <c r="C235" s="996"/>
      <c r="D235" s="996"/>
      <c r="E235" s="996"/>
      <c r="F235" s="997"/>
      <c r="G235" s="494"/>
      <c r="H235" s="494"/>
      <c r="I235" s="494"/>
      <c r="J235" s="494"/>
      <c r="K235" s="494"/>
      <c r="L235" s="494"/>
      <c r="M235" s="494"/>
      <c r="N235" s="494"/>
      <c r="O235" s="746"/>
      <c r="P235" s="495"/>
      <c r="Q235" s="496"/>
      <c r="R235" s="497"/>
      <c r="S235" s="494"/>
      <c r="T235" s="495"/>
      <c r="U235" s="496"/>
      <c r="V235" s="497"/>
      <c r="W235" s="694"/>
      <c r="X235" s="495"/>
      <c r="Y235" s="496">
        <v>0</v>
      </c>
      <c r="Z235" s="498">
        <f t="shared" si="83"/>
        <v>0</v>
      </c>
      <c r="AA235" s="494">
        <v>0</v>
      </c>
      <c r="AB235" s="503">
        <f t="shared" si="84"/>
        <v>0</v>
      </c>
    </row>
    <row r="236" spans="1:28" s="668" customFormat="1" ht="12.75">
      <c r="A236" s="695"/>
      <c r="G236" s="679"/>
      <c r="H236" s="679"/>
      <c r="I236" s="679"/>
      <c r="J236" s="679"/>
      <c r="K236" s="679"/>
      <c r="L236" s="679"/>
      <c r="M236" s="679"/>
      <c r="N236" s="679"/>
      <c r="O236" s="679"/>
      <c r="P236" s="679"/>
      <c r="Q236" s="679"/>
      <c r="R236" s="679"/>
      <c r="S236" s="679"/>
      <c r="T236" s="679"/>
      <c r="U236" s="679"/>
      <c r="V236" s="679"/>
      <c r="W236" s="679"/>
      <c r="X236" s="679"/>
      <c r="Y236" s="679"/>
      <c r="Z236" s="679"/>
      <c r="AA236" s="679"/>
      <c r="AB236" s="679"/>
    </row>
    <row r="237" spans="1:28" s="668" customFormat="1" ht="12.75">
      <c r="A237" s="695"/>
      <c r="G237" s="679"/>
      <c r="H237" s="679"/>
      <c r="I237" s="679"/>
      <c r="J237" s="679"/>
      <c r="K237" s="679"/>
      <c r="L237" s="679"/>
      <c r="M237" s="679"/>
      <c r="N237" s="679"/>
      <c r="O237" s="679"/>
      <c r="P237" s="679"/>
      <c r="Q237" s="679"/>
      <c r="R237" s="679"/>
      <c r="S237" s="679"/>
      <c r="T237" s="679"/>
      <c r="U237" s="679"/>
      <c r="V237" s="679"/>
      <c r="W237" s="679"/>
      <c r="X237" s="679"/>
      <c r="Y237" s="679"/>
      <c r="Z237" s="679"/>
      <c r="AA237" s="679"/>
      <c r="AB237" s="679"/>
    </row>
    <row r="238" spans="1:28" s="668" customFormat="1" ht="14.25" customHeight="1">
      <c r="A238" s="1080" t="s">
        <v>428</v>
      </c>
      <c r="B238" s="1080"/>
      <c r="C238" s="1080"/>
      <c r="D238" s="1080"/>
      <c r="E238" s="1080"/>
      <c r="F238" s="1080"/>
      <c r="G238" s="1080"/>
      <c r="H238" s="1080"/>
      <c r="I238" s="1080"/>
      <c r="J238" s="1080"/>
      <c r="K238" s="1080"/>
      <c r="L238" s="1080"/>
      <c r="M238" s="1080"/>
      <c r="N238" s="1080"/>
      <c r="O238" s="1080"/>
      <c r="P238" s="1080"/>
      <c r="Q238" s="1080"/>
      <c r="R238" s="1080"/>
      <c r="S238" s="1080"/>
      <c r="T238" s="1080"/>
      <c r="U238" s="1080"/>
      <c r="V238" s="1080"/>
      <c r="W238" s="1080"/>
      <c r="X238" s="1080"/>
      <c r="Y238" s="1080"/>
      <c r="Z238" s="1080"/>
      <c r="AA238" s="1080"/>
      <c r="AB238" s="1080"/>
    </row>
    <row r="239" spans="1:28" s="668" customFormat="1" ht="12.75">
      <c r="A239" s="695"/>
      <c r="G239" s="679"/>
      <c r="H239" s="679"/>
      <c r="I239" s="679"/>
      <c r="J239" s="679"/>
      <c r="K239" s="679"/>
      <c r="L239" s="679"/>
      <c r="M239" s="679"/>
      <c r="N239" s="679"/>
      <c r="O239" s="679"/>
      <c r="P239" s="679"/>
      <c r="Q239" s="679"/>
      <c r="R239" s="679"/>
      <c r="S239" s="679"/>
      <c r="T239" s="679"/>
      <c r="U239" s="679"/>
      <c r="V239" s="679"/>
      <c r="W239" s="679"/>
      <c r="X239" s="679"/>
      <c r="Y239" s="679"/>
      <c r="Z239" s="679"/>
      <c r="AA239" s="679"/>
      <c r="AB239" s="679"/>
    </row>
    <row r="240" spans="1:28" s="668" customFormat="1" ht="12.75">
      <c r="A240" s="695"/>
      <c r="G240" s="679"/>
      <c r="H240" s="679"/>
      <c r="I240" s="679"/>
      <c r="J240" s="679"/>
      <c r="K240" s="679"/>
      <c r="L240" s="679"/>
      <c r="M240" s="679"/>
      <c r="N240" s="679"/>
      <c r="O240" s="679"/>
      <c r="P240" s="679"/>
      <c r="Q240" s="679"/>
      <c r="R240" s="679"/>
      <c r="S240" s="679"/>
      <c r="T240" s="679"/>
      <c r="U240" s="679"/>
      <c r="V240" s="679"/>
      <c r="W240" s="679"/>
      <c r="X240" s="679"/>
      <c r="Y240" s="679"/>
      <c r="Z240" s="679"/>
      <c r="AA240" s="679"/>
      <c r="AB240" s="679"/>
    </row>
    <row r="241" spans="1:28" s="668" customFormat="1" ht="12.75">
      <c r="A241" s="695"/>
      <c r="G241" s="679"/>
      <c r="H241" s="679"/>
      <c r="I241" s="679"/>
      <c r="J241" s="679"/>
      <c r="K241" s="679"/>
      <c r="L241" s="679"/>
      <c r="M241" s="679"/>
      <c r="N241" s="679"/>
      <c r="O241" s="679"/>
      <c r="P241" s="679"/>
      <c r="Q241" s="679"/>
      <c r="R241" s="679"/>
      <c r="S241" s="679"/>
      <c r="T241" s="679"/>
      <c r="U241" s="679"/>
      <c r="V241" s="679"/>
      <c r="W241" s="679"/>
      <c r="X241" s="679"/>
      <c r="Y241" s="679"/>
      <c r="Z241" s="679"/>
      <c r="AA241" s="679"/>
      <c r="AB241" s="679"/>
    </row>
    <row r="242" spans="1:28" s="668" customFormat="1" ht="12.75">
      <c r="A242" s="695"/>
      <c r="G242" s="679"/>
      <c r="H242" s="679"/>
      <c r="I242" s="679"/>
      <c r="J242" s="679"/>
      <c r="K242" s="679"/>
      <c r="L242" s="679"/>
      <c r="M242" s="679"/>
      <c r="N242" s="679"/>
      <c r="O242" s="679"/>
      <c r="P242" s="679"/>
      <c r="Q242" s="679"/>
      <c r="R242" s="679"/>
      <c r="S242" s="679"/>
      <c r="T242" s="679"/>
      <c r="U242" s="679"/>
      <c r="V242" s="679"/>
      <c r="W242" s="679"/>
      <c r="X242" s="679"/>
      <c r="Y242" s="679"/>
      <c r="Z242" s="679"/>
      <c r="AA242" s="679"/>
      <c r="AB242" s="679"/>
    </row>
    <row r="243" spans="1:28" s="668" customFormat="1" ht="12.75">
      <c r="A243" s="695"/>
      <c r="G243" s="679"/>
      <c r="H243" s="679"/>
      <c r="I243" s="679"/>
      <c r="J243" s="679"/>
      <c r="K243" s="679"/>
      <c r="L243" s="679"/>
      <c r="M243" s="679"/>
      <c r="N243" s="679"/>
      <c r="O243" s="679"/>
      <c r="P243" s="679"/>
      <c r="Q243" s="679"/>
      <c r="R243" s="679"/>
      <c r="S243" s="679"/>
      <c r="T243" s="679"/>
      <c r="U243" s="679"/>
      <c r="V243" s="679"/>
      <c r="W243" s="679"/>
      <c r="X243" s="679"/>
      <c r="Y243" s="679"/>
      <c r="Z243" s="679"/>
      <c r="AA243" s="679"/>
      <c r="AB243" s="679"/>
    </row>
    <row r="244" spans="1:28" s="668" customFormat="1" ht="12.75">
      <c r="A244" s="695"/>
      <c r="G244" s="679"/>
      <c r="H244" s="679"/>
      <c r="I244" s="679"/>
      <c r="J244" s="679"/>
      <c r="K244" s="679"/>
      <c r="L244" s="679"/>
      <c r="M244" s="679"/>
      <c r="N244" s="679"/>
      <c r="O244" s="679"/>
      <c r="P244" s="679"/>
      <c r="Q244" s="679"/>
      <c r="R244" s="679"/>
      <c r="S244" s="679"/>
      <c r="T244" s="679"/>
      <c r="U244" s="679"/>
      <c r="V244" s="679"/>
      <c r="W244" s="679"/>
      <c r="X244" s="679"/>
      <c r="Y244" s="679"/>
      <c r="Z244" s="679"/>
      <c r="AA244" s="679"/>
      <c r="AB244" s="679"/>
    </row>
    <row r="245" spans="1:28" s="668" customFormat="1" ht="12.75">
      <c r="A245" s="695"/>
      <c r="G245" s="679"/>
      <c r="H245" s="679"/>
      <c r="I245" s="679"/>
      <c r="J245" s="679"/>
      <c r="K245" s="679"/>
      <c r="L245" s="679"/>
      <c r="M245" s="679"/>
      <c r="N245" s="679"/>
      <c r="O245" s="679"/>
      <c r="P245" s="679"/>
      <c r="Q245" s="679"/>
      <c r="R245" s="679"/>
      <c r="S245" s="679"/>
      <c r="T245" s="679"/>
      <c r="U245" s="679"/>
      <c r="V245" s="679"/>
      <c r="W245" s="679"/>
      <c r="X245" s="679"/>
      <c r="Y245" s="679"/>
      <c r="Z245" s="679"/>
      <c r="AA245" s="679"/>
      <c r="AB245" s="679"/>
    </row>
    <row r="246" spans="1:28" s="668" customFormat="1" ht="12.75">
      <c r="A246" s="695"/>
      <c r="G246" s="679"/>
      <c r="H246" s="679"/>
      <c r="I246" s="679"/>
      <c r="J246" s="679"/>
      <c r="K246" s="679"/>
      <c r="L246" s="679"/>
      <c r="M246" s="679"/>
      <c r="N246" s="679"/>
      <c r="O246" s="679"/>
      <c r="P246" s="679"/>
      <c r="Q246" s="679"/>
      <c r="R246" s="679"/>
      <c r="S246" s="679"/>
      <c r="T246" s="679"/>
      <c r="U246" s="679"/>
      <c r="V246" s="679"/>
      <c r="W246" s="679"/>
      <c r="X246" s="679"/>
      <c r="Y246" s="679"/>
      <c r="Z246" s="679"/>
      <c r="AA246" s="679"/>
      <c r="AB246" s="679"/>
    </row>
    <row r="247" spans="1:28" s="668" customFormat="1" ht="12.75">
      <c r="A247" s="695"/>
      <c r="G247" s="679"/>
      <c r="H247" s="679"/>
      <c r="I247" s="679"/>
      <c r="J247" s="679"/>
      <c r="K247" s="679"/>
      <c r="L247" s="679"/>
      <c r="M247" s="679"/>
      <c r="N247" s="679"/>
      <c r="O247" s="679"/>
      <c r="P247" s="679"/>
      <c r="Q247" s="679"/>
      <c r="R247" s="679"/>
      <c r="S247" s="679"/>
      <c r="T247" s="679"/>
      <c r="U247" s="679"/>
      <c r="V247" s="679"/>
      <c r="W247" s="679"/>
      <c r="X247" s="679"/>
      <c r="Y247" s="679"/>
      <c r="Z247" s="679"/>
      <c r="AA247" s="679"/>
      <c r="AB247" s="679"/>
    </row>
    <row r="248" spans="1:28" s="668" customFormat="1" ht="12.75">
      <c r="A248" s="695"/>
      <c r="G248" s="679"/>
      <c r="H248" s="679"/>
      <c r="I248" s="679"/>
      <c r="J248" s="679"/>
      <c r="K248" s="679"/>
      <c r="L248" s="679"/>
      <c r="M248" s="679"/>
      <c r="N248" s="679"/>
      <c r="O248" s="679"/>
      <c r="P248" s="679"/>
      <c r="Q248" s="679"/>
      <c r="R248" s="679"/>
      <c r="S248" s="679"/>
      <c r="T248" s="679"/>
      <c r="U248" s="679"/>
      <c r="V248" s="679"/>
      <c r="W248" s="679"/>
      <c r="X248" s="679"/>
      <c r="Y248" s="679"/>
      <c r="Z248" s="679"/>
      <c r="AA248" s="679"/>
      <c r="AB248" s="679"/>
    </row>
    <row r="249" spans="1:28" s="668" customFormat="1" ht="12.75">
      <c r="A249" s="695"/>
      <c r="G249" s="679"/>
      <c r="H249" s="679"/>
      <c r="I249" s="679"/>
      <c r="J249" s="679"/>
      <c r="K249" s="679"/>
      <c r="L249" s="679"/>
      <c r="M249" s="679"/>
      <c r="N249" s="679"/>
      <c r="O249" s="679"/>
      <c r="P249" s="679"/>
      <c r="Q249" s="679"/>
      <c r="R249" s="679"/>
      <c r="S249" s="679"/>
      <c r="T249" s="679"/>
      <c r="U249" s="679"/>
      <c r="V249" s="679"/>
      <c r="W249" s="679"/>
      <c r="X249" s="679"/>
      <c r="Y249" s="679"/>
      <c r="Z249" s="679"/>
      <c r="AA249" s="679"/>
      <c r="AB249" s="679"/>
    </row>
    <row r="250" spans="1:28" s="668" customFormat="1" ht="12.75">
      <c r="A250" s="695"/>
      <c r="G250" s="679"/>
      <c r="H250" s="679"/>
      <c r="I250" s="679"/>
      <c r="J250" s="679"/>
      <c r="K250" s="679"/>
      <c r="L250" s="679"/>
      <c r="M250" s="679"/>
      <c r="N250" s="679"/>
      <c r="O250" s="679"/>
      <c r="P250" s="679"/>
      <c r="Q250" s="679"/>
      <c r="R250" s="679"/>
      <c r="S250" s="679"/>
      <c r="T250" s="679"/>
      <c r="U250" s="679"/>
      <c r="V250" s="679"/>
      <c r="W250" s="679"/>
      <c r="X250" s="679"/>
      <c r="Y250" s="679"/>
      <c r="Z250" s="679"/>
      <c r="AA250" s="679"/>
      <c r="AB250" s="679"/>
    </row>
    <row r="251" spans="7:28" s="668" customFormat="1" ht="12.75">
      <c r="G251" s="679"/>
      <c r="H251" s="679"/>
      <c r="I251" s="679"/>
      <c r="J251" s="679"/>
      <c r="K251" s="679"/>
      <c r="L251" s="679"/>
      <c r="M251" s="679"/>
      <c r="N251" s="679"/>
      <c r="O251" s="679"/>
      <c r="P251" s="679"/>
      <c r="Q251" s="679"/>
      <c r="R251" s="679"/>
      <c r="S251" s="679"/>
      <c r="T251" s="679"/>
      <c r="U251" s="679"/>
      <c r="V251" s="679"/>
      <c r="W251" s="679"/>
      <c r="X251" s="679"/>
      <c r="Y251" s="679"/>
      <c r="Z251" s="679"/>
      <c r="AA251" s="679"/>
      <c r="AB251" s="679"/>
    </row>
    <row r="252" spans="7:28" s="668" customFormat="1" ht="12.75"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79"/>
      <c r="AB252" s="679"/>
    </row>
    <row r="253" spans="7:28" s="668" customFormat="1" ht="12.75">
      <c r="G253" s="679"/>
      <c r="H253" s="679"/>
      <c r="I253" s="679"/>
      <c r="J253" s="679"/>
      <c r="K253" s="679"/>
      <c r="L253" s="679"/>
      <c r="M253" s="679"/>
      <c r="N253" s="679"/>
      <c r="O253" s="679"/>
      <c r="P253" s="679"/>
      <c r="Q253" s="679"/>
      <c r="R253" s="679"/>
      <c r="S253" s="679"/>
      <c r="T253" s="679"/>
      <c r="U253" s="679"/>
      <c r="V253" s="679"/>
      <c r="W253" s="679"/>
      <c r="X253" s="679"/>
      <c r="Y253" s="679"/>
      <c r="Z253" s="679"/>
      <c r="AA253" s="679"/>
      <c r="AB253" s="679"/>
    </row>
    <row r="254" spans="7:28" s="668" customFormat="1" ht="12.75">
      <c r="G254" s="679"/>
      <c r="H254" s="679"/>
      <c r="I254" s="679"/>
      <c r="J254" s="679"/>
      <c r="K254" s="679"/>
      <c r="L254" s="679"/>
      <c r="M254" s="679"/>
      <c r="N254" s="679"/>
      <c r="O254" s="679"/>
      <c r="P254" s="679"/>
      <c r="Q254" s="679"/>
      <c r="R254" s="679"/>
      <c r="S254" s="679"/>
      <c r="T254" s="679"/>
      <c r="U254" s="679"/>
      <c r="V254" s="679"/>
      <c r="W254" s="679"/>
      <c r="X254" s="679"/>
      <c r="Y254" s="679"/>
      <c r="Z254" s="679"/>
      <c r="AA254" s="679"/>
      <c r="AB254" s="679"/>
    </row>
    <row r="255" spans="7:28" s="668" customFormat="1" ht="12.75">
      <c r="G255" s="679"/>
      <c r="H255" s="679"/>
      <c r="I255" s="679"/>
      <c r="J255" s="679"/>
      <c r="K255" s="679"/>
      <c r="L255" s="679"/>
      <c r="M255" s="679"/>
      <c r="N255" s="679"/>
      <c r="O255" s="679"/>
      <c r="P255" s="679"/>
      <c r="Q255" s="679"/>
      <c r="R255" s="679"/>
      <c r="S255" s="679"/>
      <c r="T255" s="679"/>
      <c r="U255" s="679"/>
      <c r="V255" s="679"/>
      <c r="W255" s="679"/>
      <c r="X255" s="679"/>
      <c r="Y255" s="679"/>
      <c r="Z255" s="679"/>
      <c r="AA255" s="679"/>
      <c r="AB255" s="679"/>
    </row>
  </sheetData>
  <sheetProtection/>
  <mergeCells count="86">
    <mergeCell ref="AB1:AB2"/>
    <mergeCell ref="P197:S197"/>
    <mergeCell ref="T197:W197"/>
    <mergeCell ref="X197:AA197"/>
    <mergeCell ref="AB197:AB198"/>
    <mergeCell ref="A238:AB238"/>
    <mergeCell ref="B202:F202"/>
    <mergeCell ref="A117:A119"/>
    <mergeCell ref="B117:F117"/>
    <mergeCell ref="A74:A76"/>
    <mergeCell ref="B121:F121"/>
    <mergeCell ref="B74:F74"/>
    <mergeCell ref="A5:A31"/>
    <mergeCell ref="B33:F33"/>
    <mergeCell ref="A45:A50"/>
    <mergeCell ref="B45:F45"/>
    <mergeCell ref="B53:F53"/>
    <mergeCell ref="A54:A72"/>
    <mergeCell ref="B54:F54"/>
    <mergeCell ref="D65:D72"/>
    <mergeCell ref="B208:F208"/>
    <mergeCell ref="A121:A123"/>
    <mergeCell ref="B200:F200"/>
    <mergeCell ref="B201:F201"/>
    <mergeCell ref="B103:F103"/>
    <mergeCell ref="A125:A127"/>
    <mergeCell ref="B125:F125"/>
    <mergeCell ref="A113:A115"/>
    <mergeCell ref="B113:F113"/>
    <mergeCell ref="B146:F146"/>
    <mergeCell ref="B221:F221"/>
    <mergeCell ref="B214:F214"/>
    <mergeCell ref="B215:F215"/>
    <mergeCell ref="B216:F216"/>
    <mergeCell ref="B217:F217"/>
    <mergeCell ref="B203:F203"/>
    <mergeCell ref="B204:F204"/>
    <mergeCell ref="B205:F205"/>
    <mergeCell ref="B206:F206"/>
    <mergeCell ref="B207:F207"/>
    <mergeCell ref="B219:F219"/>
    <mergeCell ref="B220:F220"/>
    <mergeCell ref="B209:F209"/>
    <mergeCell ref="B210:F210"/>
    <mergeCell ref="B211:F211"/>
    <mergeCell ref="B212:F212"/>
    <mergeCell ref="B213:F213"/>
    <mergeCell ref="B218:F218"/>
    <mergeCell ref="A1:F1"/>
    <mergeCell ref="P1:S1"/>
    <mergeCell ref="T1:W1"/>
    <mergeCell ref="X1:AA1"/>
    <mergeCell ref="A34:A42"/>
    <mergeCell ref="B44:F44"/>
    <mergeCell ref="B5:F5"/>
    <mergeCell ref="A2:F2"/>
    <mergeCell ref="A3:F3"/>
    <mergeCell ref="B4:F4"/>
    <mergeCell ref="A78:A80"/>
    <mergeCell ref="B78:F78"/>
    <mergeCell ref="B98:F98"/>
    <mergeCell ref="A103:A105"/>
    <mergeCell ref="A107:A111"/>
    <mergeCell ref="B107:F107"/>
    <mergeCell ref="A99:A101"/>
    <mergeCell ref="B99:F99"/>
    <mergeCell ref="B147:F147"/>
    <mergeCell ref="A183:A185"/>
    <mergeCell ref="B183:F183"/>
    <mergeCell ref="A197:F198"/>
    <mergeCell ref="A147:A181"/>
    <mergeCell ref="A199:F199"/>
    <mergeCell ref="B227:F227"/>
    <mergeCell ref="B226:F226"/>
    <mergeCell ref="B222:F222"/>
    <mergeCell ref="B223:F223"/>
    <mergeCell ref="B224:F224"/>
    <mergeCell ref="B225:F225"/>
    <mergeCell ref="B234:F234"/>
    <mergeCell ref="B235:F235"/>
    <mergeCell ref="B228:F228"/>
    <mergeCell ref="B229:F229"/>
    <mergeCell ref="B230:F230"/>
    <mergeCell ref="B231:F231"/>
    <mergeCell ref="B232:F232"/>
    <mergeCell ref="B233:F23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&amp;CSayfa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K19"/>
  <sheetViews>
    <sheetView zoomScalePageLayoutView="0" workbookViewId="0" topLeftCell="A1">
      <selection activeCell="A8" sqref="A8"/>
    </sheetView>
  </sheetViews>
  <sheetFormatPr defaultColWidth="9.140625" defaultRowHeight="12.75" customHeight="1"/>
  <cols>
    <col min="1" max="1" width="35.00390625" style="152" customWidth="1"/>
    <col min="2" max="2" width="9.00390625" style="152" customWidth="1"/>
    <col min="3" max="3" width="13.00390625" style="152" customWidth="1"/>
    <col min="4" max="4" width="15.8515625" style="152" customWidth="1"/>
    <col min="5" max="10" width="13.00390625" style="152" customWidth="1"/>
    <col min="11" max="16384" width="9.140625" style="152" customWidth="1"/>
  </cols>
  <sheetData>
    <row r="2" spans="1:10" s="203" customFormat="1" ht="22.5" customHeight="1">
      <c r="A2" s="1083" t="s">
        <v>562</v>
      </c>
      <c r="B2" s="1084"/>
      <c r="C2" s="1084"/>
      <c r="D2" s="1084"/>
      <c r="E2" s="1084"/>
      <c r="F2" s="1084"/>
      <c r="G2" s="1084"/>
      <c r="H2" s="1084"/>
      <c r="I2" s="1084"/>
      <c r="J2" s="1084"/>
    </row>
    <row r="4" spans="1:37" s="115" customFormat="1" ht="21.75" customHeight="1" thickBot="1">
      <c r="A4" s="154" t="s">
        <v>369</v>
      </c>
      <c r="B4" s="154"/>
      <c r="C4" s="155"/>
      <c r="D4" s="154"/>
      <c r="E4" s="155"/>
      <c r="F4" s="156"/>
      <c r="G4" s="156"/>
      <c r="H4" s="1085" t="s">
        <v>565</v>
      </c>
      <c r="I4" s="1086"/>
      <c r="J4" s="1086"/>
      <c r="K4" s="158"/>
      <c r="L4" s="156"/>
      <c r="M4" s="156"/>
      <c r="N4" s="158"/>
      <c r="O4" s="158"/>
      <c r="P4" s="158"/>
      <c r="Q4" s="156"/>
      <c r="R4" s="156"/>
      <c r="S4" s="158"/>
      <c r="T4" s="158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10" ht="40.5" customHeight="1" thickBot="1">
      <c r="A5" s="1087" t="s">
        <v>137</v>
      </c>
      <c r="B5" s="1087" t="s">
        <v>133</v>
      </c>
      <c r="C5" s="1087" t="s">
        <v>463</v>
      </c>
      <c r="D5" s="1087" t="s">
        <v>563</v>
      </c>
      <c r="E5" s="1088" t="s">
        <v>564</v>
      </c>
      <c r="F5" s="1089"/>
      <c r="G5" s="1089"/>
      <c r="H5" s="1090"/>
      <c r="I5" s="1087" t="s">
        <v>546</v>
      </c>
      <c r="J5" s="1087" t="s">
        <v>566</v>
      </c>
    </row>
    <row r="6" spans="1:10" ht="40.5" customHeight="1" thickBot="1">
      <c r="A6" s="859"/>
      <c r="B6" s="859"/>
      <c r="C6" s="859"/>
      <c r="D6" s="883"/>
      <c r="E6" s="186" t="s">
        <v>134</v>
      </c>
      <c r="F6" s="186" t="s">
        <v>135</v>
      </c>
      <c r="G6" s="186" t="s">
        <v>136</v>
      </c>
      <c r="H6" s="186" t="s">
        <v>464</v>
      </c>
      <c r="I6" s="1091"/>
      <c r="J6" s="1091"/>
    </row>
    <row r="7" spans="1:10" s="157" customFormat="1" ht="30" customHeight="1">
      <c r="A7" s="190" t="s">
        <v>492</v>
      </c>
      <c r="B7" s="194">
        <v>0</v>
      </c>
      <c r="C7" s="197">
        <v>0</v>
      </c>
      <c r="D7" s="197">
        <v>0</v>
      </c>
      <c r="E7" s="201">
        <v>0</v>
      </c>
      <c r="F7" s="201">
        <v>0</v>
      </c>
      <c r="G7" s="197">
        <v>0</v>
      </c>
      <c r="H7" s="197">
        <f>SUM(E7:G7)</f>
        <v>0</v>
      </c>
      <c r="I7" s="197">
        <v>0</v>
      </c>
      <c r="J7" s="197">
        <v>0</v>
      </c>
    </row>
    <row r="8" spans="1:10" s="157" customFormat="1" ht="30" customHeight="1">
      <c r="A8" s="191"/>
      <c r="B8" s="195"/>
      <c r="C8" s="198"/>
      <c r="D8" s="198"/>
      <c r="E8" s="198"/>
      <c r="F8" s="198"/>
      <c r="G8" s="198"/>
      <c r="H8" s="198"/>
      <c r="I8" s="198"/>
      <c r="J8" s="198"/>
    </row>
    <row r="9" spans="1:10" s="157" customFormat="1" ht="30" customHeight="1">
      <c r="A9" s="191"/>
      <c r="B9" s="195"/>
      <c r="C9" s="198"/>
      <c r="D9" s="198"/>
      <c r="E9" s="202"/>
      <c r="F9" s="198"/>
      <c r="G9" s="198"/>
      <c r="H9" s="198"/>
      <c r="I9" s="198"/>
      <c r="J9" s="198"/>
    </row>
    <row r="10" spans="1:10" s="157" customFormat="1" ht="30" customHeight="1">
      <c r="A10" s="191"/>
      <c r="B10" s="195"/>
      <c r="C10" s="199"/>
      <c r="D10" s="199"/>
      <c r="E10" s="199"/>
      <c r="F10" s="199"/>
      <c r="G10" s="199"/>
      <c r="H10" s="199"/>
      <c r="I10" s="199"/>
      <c r="J10" s="199"/>
    </row>
    <row r="11" spans="1:10" s="157" customFormat="1" ht="30" customHeight="1">
      <c r="A11" s="191"/>
      <c r="B11" s="195"/>
      <c r="C11" s="199"/>
      <c r="D11" s="199"/>
      <c r="E11" s="199"/>
      <c r="F11" s="199"/>
      <c r="G11" s="199"/>
      <c r="H11" s="199"/>
      <c r="I11" s="199"/>
      <c r="J11" s="199"/>
    </row>
    <row r="12" spans="1:10" s="157" customFormat="1" ht="30" customHeight="1">
      <c r="A12" s="191"/>
      <c r="B12" s="195"/>
      <c r="C12" s="199"/>
      <c r="D12" s="199"/>
      <c r="E12" s="199"/>
      <c r="F12" s="199"/>
      <c r="G12" s="199"/>
      <c r="H12" s="199"/>
      <c r="I12" s="199"/>
      <c r="J12" s="199"/>
    </row>
    <row r="13" spans="1:10" s="157" customFormat="1" ht="30" customHeight="1">
      <c r="A13" s="191"/>
      <c r="B13" s="195"/>
      <c r="C13" s="199"/>
      <c r="D13" s="199"/>
      <c r="E13" s="199"/>
      <c r="F13" s="199"/>
      <c r="G13" s="199"/>
      <c r="H13" s="199"/>
      <c r="I13" s="199"/>
      <c r="J13" s="199"/>
    </row>
    <row r="14" spans="1:10" s="157" customFormat="1" ht="30" customHeight="1">
      <c r="A14" s="192"/>
      <c r="B14" s="195"/>
      <c r="C14" s="199"/>
      <c r="D14" s="199"/>
      <c r="E14" s="199"/>
      <c r="F14" s="199"/>
      <c r="G14" s="199"/>
      <c r="H14" s="199"/>
      <c r="I14" s="199"/>
      <c r="J14" s="199"/>
    </row>
    <row r="15" spans="1:10" s="157" customFormat="1" ht="30" customHeight="1" thickBot="1">
      <c r="A15" s="193"/>
      <c r="B15" s="196"/>
      <c r="C15" s="200"/>
      <c r="D15" s="200"/>
      <c r="E15" s="200"/>
      <c r="F15" s="200"/>
      <c r="G15" s="200"/>
      <c r="H15" s="200"/>
      <c r="I15" s="200"/>
      <c r="J15" s="200"/>
    </row>
    <row r="16" spans="1:10" ht="30" customHeight="1" thickBot="1">
      <c r="A16" s="189" t="s">
        <v>464</v>
      </c>
      <c r="B16" s="188">
        <f>SUM(B7:B15)</f>
        <v>0</v>
      </c>
      <c r="C16" s="204">
        <f aca="true" t="shared" si="0" ref="C16:J16">SUM(C7:C15)</f>
        <v>0</v>
      </c>
      <c r="D16" s="204">
        <f t="shared" si="0"/>
        <v>0</v>
      </c>
      <c r="E16" s="204">
        <f t="shared" si="0"/>
        <v>0</v>
      </c>
      <c r="F16" s="204">
        <f t="shared" si="0"/>
        <v>0</v>
      </c>
      <c r="G16" s="204">
        <f t="shared" si="0"/>
        <v>0</v>
      </c>
      <c r="H16" s="204">
        <f t="shared" si="0"/>
        <v>0</v>
      </c>
      <c r="I16" s="204">
        <f t="shared" si="0"/>
        <v>0</v>
      </c>
      <c r="J16" s="204">
        <f t="shared" si="0"/>
        <v>0</v>
      </c>
    </row>
    <row r="18" spans="1:8" ht="12.75" customHeight="1">
      <c r="A18" s="5"/>
      <c r="B18" s="123"/>
      <c r="C18" s="123"/>
      <c r="D18" s="123"/>
      <c r="E18" s="123"/>
      <c r="F18" s="123"/>
      <c r="G18" s="123"/>
      <c r="H18" s="123"/>
    </row>
    <row r="19" ht="12.75" customHeight="1">
      <c r="A19" s="157"/>
    </row>
  </sheetData>
  <sheetProtection/>
  <mergeCells count="9">
    <mergeCell ref="A2:J2"/>
    <mergeCell ref="H4:J4"/>
    <mergeCell ref="A5:A6"/>
    <mergeCell ref="B5:B6"/>
    <mergeCell ref="C5:C6"/>
    <mergeCell ref="D5:D6"/>
    <mergeCell ref="E5:H5"/>
    <mergeCell ref="I5:I6"/>
    <mergeCell ref="J5:J6"/>
  </mergeCells>
  <printOptions horizontalCentered="1"/>
  <pageMargins left="0" right="0.3937007874015748" top="0.7874015748031497" bottom="0.7874015748031497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57"/>
  <sheetViews>
    <sheetView zoomScalePageLayoutView="0" workbookViewId="0" topLeftCell="A2">
      <selection activeCell="A42" sqref="A42"/>
    </sheetView>
  </sheetViews>
  <sheetFormatPr defaultColWidth="9.140625" defaultRowHeight="12.75" customHeight="1"/>
  <cols>
    <col min="1" max="1" width="12.7109375" style="152" customWidth="1"/>
    <col min="2" max="2" width="54.28125" style="152" customWidth="1"/>
    <col min="3" max="3" width="8.140625" style="152" customWidth="1"/>
    <col min="4" max="4" width="21.140625" style="152" customWidth="1"/>
    <col min="5" max="5" width="10.421875" style="152" customWidth="1"/>
    <col min="6" max="6" width="9.140625" style="152" customWidth="1"/>
    <col min="7" max="7" width="10.8515625" style="152" customWidth="1"/>
    <col min="8" max="9" width="9.140625" style="152" customWidth="1"/>
    <col min="10" max="10" width="10.8515625" style="152" customWidth="1"/>
    <col min="11" max="12" width="9.140625" style="152" customWidth="1"/>
    <col min="13" max="13" width="10.8515625" style="152" customWidth="1"/>
    <col min="14" max="17" width="9.140625" style="152" customWidth="1"/>
    <col min="18" max="18" width="10.8515625" style="152" customWidth="1"/>
    <col min="19" max="22" width="9.140625" style="152" customWidth="1"/>
    <col min="23" max="23" width="10.8515625" style="152" customWidth="1"/>
    <col min="24" max="26" width="9.140625" style="152" customWidth="1"/>
    <col min="27" max="27" width="11.00390625" style="152" customWidth="1"/>
    <col min="28" max="16384" width="9.140625" style="152" customWidth="1"/>
  </cols>
  <sheetData>
    <row r="1" ht="12.75" customHeight="1" hidden="1"/>
    <row r="2" spans="1:27" s="151" customFormat="1" ht="22.5" customHeight="1">
      <c r="A2" s="1083" t="s">
        <v>567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1083"/>
      <c r="S2" s="1083"/>
      <c r="T2" s="1083"/>
      <c r="U2" s="1083"/>
      <c r="V2" s="1083"/>
      <c r="W2" s="1083"/>
      <c r="X2" s="1083"/>
      <c r="Y2" s="1083"/>
      <c r="Z2" s="1083"/>
      <c r="AA2" s="1083"/>
    </row>
    <row r="4" spans="1:26" s="115" customFormat="1" ht="21.75" customHeight="1">
      <c r="A4" s="115" t="s">
        <v>159</v>
      </c>
      <c r="C4" s="117"/>
      <c r="E4" s="117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7" s="115" customFormat="1" ht="21.75" customHeight="1" thickBot="1">
      <c r="A5" s="154" t="s">
        <v>462</v>
      </c>
      <c r="B5" s="154"/>
      <c r="C5" s="155"/>
      <c r="D5" s="154"/>
      <c r="E5" s="155"/>
      <c r="F5" s="156"/>
      <c r="G5" s="156"/>
      <c r="H5" s="156"/>
      <c r="I5" s="156"/>
      <c r="J5" s="157"/>
      <c r="K5" s="158"/>
      <c r="L5" s="156"/>
      <c r="M5" s="156"/>
      <c r="N5" s="158"/>
      <c r="O5" s="158"/>
      <c r="P5" s="158"/>
      <c r="Q5" s="156"/>
      <c r="R5" s="156"/>
      <c r="S5" s="158"/>
      <c r="T5" s="158"/>
      <c r="U5" s="158"/>
      <c r="V5" s="158"/>
      <c r="W5" s="187"/>
      <c r="X5" s="1085" t="s">
        <v>568</v>
      </c>
      <c r="Y5" s="1085"/>
      <c r="Z5" s="1085"/>
      <c r="AA5" s="1085"/>
    </row>
    <row r="6" spans="1:27" s="146" customFormat="1" ht="30" customHeight="1" thickBot="1">
      <c r="A6" s="1127" t="s">
        <v>465</v>
      </c>
      <c r="B6" s="1127" t="s">
        <v>466</v>
      </c>
      <c r="C6" s="1120" t="s">
        <v>153</v>
      </c>
      <c r="D6" s="1127" t="s">
        <v>467</v>
      </c>
      <c r="E6" s="1120" t="s">
        <v>154</v>
      </c>
      <c r="F6" s="1113" t="s">
        <v>463</v>
      </c>
      <c r="G6" s="1126"/>
      <c r="H6" s="1114"/>
      <c r="I6" s="1113" t="s">
        <v>569</v>
      </c>
      <c r="J6" s="1126"/>
      <c r="K6" s="1114"/>
      <c r="L6" s="1113" t="s">
        <v>514</v>
      </c>
      <c r="M6" s="1126"/>
      <c r="N6" s="1126"/>
      <c r="O6" s="1126"/>
      <c r="P6" s="1114"/>
      <c r="Q6" s="1113" t="s">
        <v>514</v>
      </c>
      <c r="R6" s="1126"/>
      <c r="S6" s="1126"/>
      <c r="T6" s="1126"/>
      <c r="U6" s="1114"/>
      <c r="V6" s="1113" t="s">
        <v>570</v>
      </c>
      <c r="W6" s="1126"/>
      <c r="X6" s="1126"/>
      <c r="Y6" s="1126"/>
      <c r="Z6" s="1114"/>
      <c r="AA6" s="1117" t="s">
        <v>571</v>
      </c>
    </row>
    <row r="7" spans="1:27" s="146" customFormat="1" ht="21.75" customHeight="1" thickBot="1">
      <c r="A7" s="1128"/>
      <c r="B7" s="1128"/>
      <c r="C7" s="1121"/>
      <c r="D7" s="1128"/>
      <c r="E7" s="1121"/>
      <c r="F7" s="1113" t="s">
        <v>469</v>
      </c>
      <c r="G7" s="1114"/>
      <c r="H7" s="1105" t="s">
        <v>464</v>
      </c>
      <c r="I7" s="1113" t="s">
        <v>469</v>
      </c>
      <c r="J7" s="1114"/>
      <c r="K7" s="1105" t="s">
        <v>464</v>
      </c>
      <c r="L7" s="1113" t="s">
        <v>469</v>
      </c>
      <c r="M7" s="1114"/>
      <c r="N7" s="1115" t="s">
        <v>459</v>
      </c>
      <c r="O7" s="1103" t="s">
        <v>155</v>
      </c>
      <c r="P7" s="1105" t="s">
        <v>464</v>
      </c>
      <c r="Q7" s="1113" t="s">
        <v>469</v>
      </c>
      <c r="R7" s="1114"/>
      <c r="S7" s="1115" t="s">
        <v>459</v>
      </c>
      <c r="T7" s="1103" t="s">
        <v>155</v>
      </c>
      <c r="U7" s="1105" t="s">
        <v>464</v>
      </c>
      <c r="V7" s="1113" t="s">
        <v>469</v>
      </c>
      <c r="W7" s="1114"/>
      <c r="X7" s="1115" t="s">
        <v>459</v>
      </c>
      <c r="Y7" s="1103" t="s">
        <v>155</v>
      </c>
      <c r="Z7" s="1105" t="s">
        <v>464</v>
      </c>
      <c r="AA7" s="1118"/>
    </row>
    <row r="8" spans="1:27" s="146" customFormat="1" ht="21.75" customHeight="1" thickBot="1">
      <c r="A8" s="1129"/>
      <c r="B8" s="1129"/>
      <c r="C8" s="1122"/>
      <c r="D8" s="1129"/>
      <c r="E8" s="1122"/>
      <c r="F8" s="159" t="s">
        <v>359</v>
      </c>
      <c r="G8" s="159" t="s">
        <v>468</v>
      </c>
      <c r="H8" s="1106"/>
      <c r="I8" s="159" t="s">
        <v>359</v>
      </c>
      <c r="J8" s="159" t="s">
        <v>468</v>
      </c>
      <c r="K8" s="1106"/>
      <c r="L8" s="159" t="s">
        <v>359</v>
      </c>
      <c r="M8" s="159" t="s">
        <v>468</v>
      </c>
      <c r="N8" s="1116"/>
      <c r="O8" s="1104"/>
      <c r="P8" s="1106"/>
      <c r="Q8" s="160" t="s">
        <v>359</v>
      </c>
      <c r="R8" s="159" t="s">
        <v>468</v>
      </c>
      <c r="S8" s="1116"/>
      <c r="T8" s="1104"/>
      <c r="U8" s="1106"/>
      <c r="V8" s="159" t="s">
        <v>359</v>
      </c>
      <c r="W8" s="159" t="s">
        <v>468</v>
      </c>
      <c r="X8" s="1116"/>
      <c r="Y8" s="1104"/>
      <c r="Z8" s="1106"/>
      <c r="AA8" s="1119"/>
    </row>
    <row r="9" spans="1:27" s="161" customFormat="1" ht="22.5" customHeight="1" thickBot="1">
      <c r="A9" s="1107" t="s">
        <v>455</v>
      </c>
      <c r="B9" s="1108"/>
      <c r="C9" s="1108"/>
      <c r="D9" s="1108"/>
      <c r="E9" s="1109"/>
      <c r="F9" s="272">
        <f>F11+F18+F27</f>
        <v>0</v>
      </c>
      <c r="G9" s="272">
        <f aca="true" t="shared" si="0" ref="G9:Z9">G11+G18+G27</f>
        <v>0</v>
      </c>
      <c r="H9" s="272">
        <f t="shared" si="0"/>
        <v>229597</v>
      </c>
      <c r="I9" s="272">
        <f t="shared" si="0"/>
        <v>0</v>
      </c>
      <c r="J9" s="272">
        <f t="shared" si="0"/>
        <v>0</v>
      </c>
      <c r="K9" s="272">
        <f t="shared" si="0"/>
        <v>229597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>O11+O18+O27</f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>T11+T18+T27</f>
        <v>0</v>
      </c>
      <c r="U9" s="272">
        <f t="shared" si="0"/>
        <v>0</v>
      </c>
      <c r="V9" s="272">
        <f t="shared" si="0"/>
        <v>0</v>
      </c>
      <c r="W9" s="272">
        <f t="shared" si="0"/>
        <v>0</v>
      </c>
      <c r="X9" s="272">
        <f t="shared" si="0"/>
        <v>0</v>
      </c>
      <c r="Y9" s="272">
        <f>Y11+Y18+Y27</f>
        <v>0</v>
      </c>
      <c r="Z9" s="272">
        <f t="shared" si="0"/>
        <v>0</v>
      </c>
      <c r="AA9" s="272">
        <f>AA11+AA18+AA27</f>
        <v>0</v>
      </c>
    </row>
    <row r="10" spans="3:27" s="116" customFormat="1" ht="4.5" customHeight="1" thickBot="1">
      <c r="C10" s="162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</row>
    <row r="11" spans="1:27" s="164" customFormat="1" ht="21.75" customHeight="1" thickBot="1">
      <c r="A11" s="1110" t="s">
        <v>85</v>
      </c>
      <c r="B11" s="1111"/>
      <c r="C11" s="1111"/>
      <c r="D11" s="1111"/>
      <c r="E11" s="1112"/>
      <c r="F11" s="270">
        <f aca="true" t="shared" si="1" ref="F11:AA11">F13+F15</f>
        <v>0</v>
      </c>
      <c r="G11" s="270">
        <f t="shared" si="1"/>
        <v>0</v>
      </c>
      <c r="H11" s="270">
        <f t="shared" si="1"/>
        <v>0</v>
      </c>
      <c r="I11" s="270">
        <f t="shared" si="1"/>
        <v>0</v>
      </c>
      <c r="J11" s="270">
        <f t="shared" si="1"/>
        <v>0</v>
      </c>
      <c r="K11" s="270">
        <f t="shared" si="1"/>
        <v>0</v>
      </c>
      <c r="L11" s="270">
        <f t="shared" si="1"/>
        <v>0</v>
      </c>
      <c r="M11" s="270">
        <f t="shared" si="1"/>
        <v>0</v>
      </c>
      <c r="N11" s="270">
        <f t="shared" si="1"/>
        <v>0</v>
      </c>
      <c r="O11" s="270">
        <f t="shared" si="1"/>
        <v>0</v>
      </c>
      <c r="P11" s="270">
        <f t="shared" si="1"/>
        <v>0</v>
      </c>
      <c r="Q11" s="270">
        <f t="shared" si="1"/>
        <v>0</v>
      </c>
      <c r="R11" s="270">
        <f t="shared" si="1"/>
        <v>0</v>
      </c>
      <c r="S11" s="270">
        <f t="shared" si="1"/>
        <v>0</v>
      </c>
      <c r="T11" s="270">
        <f t="shared" si="1"/>
        <v>0</v>
      </c>
      <c r="U11" s="270">
        <f t="shared" si="1"/>
        <v>0</v>
      </c>
      <c r="V11" s="270">
        <f t="shared" si="1"/>
        <v>0</v>
      </c>
      <c r="W11" s="270">
        <f t="shared" si="1"/>
        <v>0</v>
      </c>
      <c r="X11" s="270">
        <f t="shared" si="1"/>
        <v>0</v>
      </c>
      <c r="Y11" s="270">
        <f t="shared" si="1"/>
        <v>0</v>
      </c>
      <c r="Z11" s="270">
        <f t="shared" si="1"/>
        <v>0</v>
      </c>
      <c r="AA11" s="270">
        <f t="shared" si="1"/>
        <v>0</v>
      </c>
    </row>
    <row r="12" spans="3:27" s="116" customFormat="1" ht="4.5" customHeight="1" thickBot="1">
      <c r="C12" s="162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1:27" s="5" customFormat="1" ht="21" customHeight="1" thickBot="1">
      <c r="A13" s="1123" t="s">
        <v>572</v>
      </c>
      <c r="B13" s="1124"/>
      <c r="C13" s="1124"/>
      <c r="D13" s="1124"/>
      <c r="E13" s="1125"/>
      <c r="F13" s="269">
        <f aca="true" t="shared" si="2" ref="F13:AA13">SUM(F14)</f>
        <v>0</v>
      </c>
      <c r="G13" s="269">
        <f t="shared" si="2"/>
        <v>0</v>
      </c>
      <c r="H13" s="269">
        <f t="shared" si="2"/>
        <v>0</v>
      </c>
      <c r="I13" s="269">
        <f t="shared" si="2"/>
        <v>0</v>
      </c>
      <c r="J13" s="269">
        <f t="shared" si="2"/>
        <v>0</v>
      </c>
      <c r="K13" s="269">
        <f t="shared" si="2"/>
        <v>0</v>
      </c>
      <c r="L13" s="269">
        <f t="shared" si="2"/>
        <v>0</v>
      </c>
      <c r="M13" s="269">
        <f t="shared" si="2"/>
        <v>0</v>
      </c>
      <c r="N13" s="269">
        <f t="shared" si="2"/>
        <v>0</v>
      </c>
      <c r="O13" s="269">
        <f t="shared" si="2"/>
        <v>0</v>
      </c>
      <c r="P13" s="269">
        <f t="shared" si="2"/>
        <v>0</v>
      </c>
      <c r="Q13" s="269">
        <f t="shared" si="2"/>
        <v>0</v>
      </c>
      <c r="R13" s="269">
        <f t="shared" si="2"/>
        <v>0</v>
      </c>
      <c r="S13" s="269">
        <f t="shared" si="2"/>
        <v>0</v>
      </c>
      <c r="T13" s="269">
        <f t="shared" si="2"/>
        <v>0</v>
      </c>
      <c r="U13" s="269">
        <f t="shared" si="2"/>
        <v>0</v>
      </c>
      <c r="V13" s="269">
        <f t="shared" si="2"/>
        <v>0</v>
      </c>
      <c r="W13" s="269">
        <f t="shared" si="2"/>
        <v>0</v>
      </c>
      <c r="X13" s="269">
        <f t="shared" si="2"/>
        <v>0</v>
      </c>
      <c r="Y13" s="269">
        <f t="shared" si="2"/>
        <v>0</v>
      </c>
      <c r="Z13" s="269">
        <f t="shared" si="2"/>
        <v>0</v>
      </c>
      <c r="AA13" s="269">
        <f t="shared" si="2"/>
        <v>0</v>
      </c>
    </row>
    <row r="14" spans="1:27" s="123" customFormat="1" ht="30" customHeight="1" thickBot="1">
      <c r="A14" s="613" t="s">
        <v>31</v>
      </c>
      <c r="B14" s="172" t="s">
        <v>89</v>
      </c>
      <c r="C14" s="130" t="s">
        <v>88</v>
      </c>
      <c r="D14" s="172" t="s">
        <v>458</v>
      </c>
      <c r="E14" s="130">
        <v>2015</v>
      </c>
      <c r="F14" s="131">
        <f>L14</f>
        <v>0</v>
      </c>
      <c r="G14" s="131">
        <f>M14</f>
        <v>0</v>
      </c>
      <c r="H14" s="131">
        <f>P14</f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2">
        <v>0</v>
      </c>
      <c r="P14" s="131">
        <f>SUM(N14:O14)</f>
        <v>0</v>
      </c>
      <c r="Q14" s="131">
        <v>0</v>
      </c>
      <c r="R14" s="131">
        <v>0</v>
      </c>
      <c r="S14" s="131">
        <v>0</v>
      </c>
      <c r="T14" s="132">
        <v>0</v>
      </c>
      <c r="U14" s="131">
        <f>SUM(S14:T14)</f>
        <v>0</v>
      </c>
      <c r="V14" s="131">
        <v>0</v>
      </c>
      <c r="W14" s="131">
        <v>0</v>
      </c>
      <c r="X14" s="131">
        <v>0</v>
      </c>
      <c r="Y14" s="132">
        <v>0</v>
      </c>
      <c r="Z14" s="131">
        <f>SUM(X14:Y14)</f>
        <v>0</v>
      </c>
      <c r="AA14" s="133">
        <f>P14+U14+Z14</f>
        <v>0</v>
      </c>
    </row>
    <row r="15" spans="1:27" s="5" customFormat="1" ht="21" customHeight="1" thickBot="1">
      <c r="A15" s="1123" t="s">
        <v>573</v>
      </c>
      <c r="B15" s="1124"/>
      <c r="C15" s="1124"/>
      <c r="D15" s="1124"/>
      <c r="E15" s="1125"/>
      <c r="F15" s="269">
        <f aca="true" t="shared" si="3" ref="F15:AA15">SUM(F16)</f>
        <v>0</v>
      </c>
      <c r="G15" s="269">
        <f t="shared" si="3"/>
        <v>0</v>
      </c>
      <c r="H15" s="269">
        <f t="shared" si="3"/>
        <v>0</v>
      </c>
      <c r="I15" s="269">
        <f t="shared" si="3"/>
        <v>0</v>
      </c>
      <c r="J15" s="269">
        <f t="shared" si="3"/>
        <v>0</v>
      </c>
      <c r="K15" s="269">
        <f t="shared" si="3"/>
        <v>0</v>
      </c>
      <c r="L15" s="269">
        <f t="shared" si="3"/>
        <v>0</v>
      </c>
      <c r="M15" s="269">
        <f t="shared" si="3"/>
        <v>0</v>
      </c>
      <c r="N15" s="269">
        <f t="shared" si="3"/>
        <v>0</v>
      </c>
      <c r="O15" s="269">
        <f t="shared" si="3"/>
        <v>0</v>
      </c>
      <c r="P15" s="269">
        <f t="shared" si="3"/>
        <v>0</v>
      </c>
      <c r="Q15" s="269">
        <f t="shared" si="3"/>
        <v>0</v>
      </c>
      <c r="R15" s="269">
        <f t="shared" si="3"/>
        <v>0</v>
      </c>
      <c r="S15" s="269">
        <f t="shared" si="3"/>
        <v>0</v>
      </c>
      <c r="T15" s="269">
        <f t="shared" si="3"/>
        <v>0</v>
      </c>
      <c r="U15" s="269">
        <f t="shared" si="3"/>
        <v>0</v>
      </c>
      <c r="V15" s="269">
        <f t="shared" si="3"/>
        <v>0</v>
      </c>
      <c r="W15" s="269">
        <f t="shared" si="3"/>
        <v>0</v>
      </c>
      <c r="X15" s="269">
        <f t="shared" si="3"/>
        <v>0</v>
      </c>
      <c r="Y15" s="269">
        <f t="shared" si="3"/>
        <v>0</v>
      </c>
      <c r="Z15" s="269">
        <f t="shared" si="3"/>
        <v>0</v>
      </c>
      <c r="AA15" s="269">
        <f t="shared" si="3"/>
        <v>0</v>
      </c>
    </row>
    <row r="16" spans="1:27" s="123" customFormat="1" ht="30" customHeight="1" thickBot="1">
      <c r="A16" s="145"/>
      <c r="B16" s="172"/>
      <c r="C16" s="130"/>
      <c r="D16" s="172"/>
      <c r="E16" s="130"/>
      <c r="F16" s="131">
        <f>I16+L16+Q16+V16</f>
        <v>0</v>
      </c>
      <c r="G16" s="131">
        <f>J16+M16+R16+W16</f>
        <v>0</v>
      </c>
      <c r="H16" s="131">
        <f>K16+AA16</f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2">
        <v>0</v>
      </c>
      <c r="P16" s="131">
        <f>SUM(N16:O16)</f>
        <v>0</v>
      </c>
      <c r="Q16" s="131">
        <v>0</v>
      </c>
      <c r="R16" s="131">
        <v>0</v>
      </c>
      <c r="S16" s="131">
        <v>0</v>
      </c>
      <c r="T16" s="132">
        <v>0</v>
      </c>
      <c r="U16" s="131">
        <f>SUM(S16:T16)</f>
        <v>0</v>
      </c>
      <c r="V16" s="131">
        <v>0</v>
      </c>
      <c r="W16" s="131">
        <v>0</v>
      </c>
      <c r="X16" s="131">
        <v>0</v>
      </c>
      <c r="Y16" s="132">
        <v>0</v>
      </c>
      <c r="Z16" s="131">
        <f>SUM(X16:Y16)</f>
        <v>0</v>
      </c>
      <c r="AA16" s="133">
        <f>P16+U16+Z16</f>
        <v>0</v>
      </c>
    </row>
    <row r="17" spans="3:27" s="116" customFormat="1" ht="4.5" customHeight="1" thickBot="1">
      <c r="C17" s="162"/>
      <c r="E17" s="162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</row>
    <row r="18" spans="1:27" s="164" customFormat="1" ht="21.75" customHeight="1" thickBot="1">
      <c r="A18" s="1110" t="s">
        <v>86</v>
      </c>
      <c r="B18" s="1111"/>
      <c r="C18" s="1111"/>
      <c r="D18" s="1111"/>
      <c r="E18" s="1112"/>
      <c r="F18" s="270">
        <f aca="true" t="shared" si="4" ref="F18:AA18">F20+F22</f>
        <v>0</v>
      </c>
      <c r="G18" s="270">
        <f t="shared" si="4"/>
        <v>0</v>
      </c>
      <c r="H18" s="270">
        <f t="shared" si="4"/>
        <v>229597</v>
      </c>
      <c r="I18" s="270">
        <f t="shared" si="4"/>
        <v>0</v>
      </c>
      <c r="J18" s="270">
        <f t="shared" si="4"/>
        <v>0</v>
      </c>
      <c r="K18" s="270">
        <f t="shared" si="4"/>
        <v>229597</v>
      </c>
      <c r="L18" s="270">
        <f t="shared" si="4"/>
        <v>0</v>
      </c>
      <c r="M18" s="270">
        <f t="shared" si="4"/>
        <v>0</v>
      </c>
      <c r="N18" s="270">
        <f t="shared" si="4"/>
        <v>0</v>
      </c>
      <c r="O18" s="270">
        <f t="shared" si="4"/>
        <v>0</v>
      </c>
      <c r="P18" s="270">
        <f t="shared" si="4"/>
        <v>0</v>
      </c>
      <c r="Q18" s="270">
        <f t="shared" si="4"/>
        <v>0</v>
      </c>
      <c r="R18" s="270">
        <f t="shared" si="4"/>
        <v>0</v>
      </c>
      <c r="S18" s="270">
        <f t="shared" si="4"/>
        <v>0</v>
      </c>
      <c r="T18" s="270">
        <f t="shared" si="4"/>
        <v>0</v>
      </c>
      <c r="U18" s="270">
        <f t="shared" si="4"/>
        <v>0</v>
      </c>
      <c r="V18" s="270">
        <f t="shared" si="4"/>
        <v>0</v>
      </c>
      <c r="W18" s="270">
        <f t="shared" si="4"/>
        <v>0</v>
      </c>
      <c r="X18" s="270">
        <f t="shared" si="4"/>
        <v>0</v>
      </c>
      <c r="Y18" s="270">
        <f t="shared" si="4"/>
        <v>0</v>
      </c>
      <c r="Z18" s="270">
        <f t="shared" si="4"/>
        <v>0</v>
      </c>
      <c r="AA18" s="270">
        <f t="shared" si="4"/>
        <v>0</v>
      </c>
    </row>
    <row r="19" spans="3:27" s="116" customFormat="1" ht="4.5" customHeight="1" thickBot="1">
      <c r="C19" s="162"/>
      <c r="E19" s="162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</row>
    <row r="20" spans="1:27" s="5" customFormat="1" ht="21" customHeight="1" thickBot="1">
      <c r="A20" s="1123" t="s">
        <v>572</v>
      </c>
      <c r="B20" s="1124"/>
      <c r="C20" s="1124"/>
      <c r="D20" s="1124"/>
      <c r="E20" s="1125"/>
      <c r="F20" s="269">
        <f aca="true" t="shared" si="5" ref="F20:AA20">SUM(F21)</f>
        <v>0</v>
      </c>
      <c r="G20" s="269">
        <f t="shared" si="5"/>
        <v>0</v>
      </c>
      <c r="H20" s="269">
        <f t="shared" si="5"/>
        <v>0</v>
      </c>
      <c r="I20" s="269">
        <f t="shared" si="5"/>
        <v>0</v>
      </c>
      <c r="J20" s="269">
        <f t="shared" si="5"/>
        <v>0</v>
      </c>
      <c r="K20" s="269">
        <f t="shared" si="5"/>
        <v>0</v>
      </c>
      <c r="L20" s="269">
        <f t="shared" si="5"/>
        <v>0</v>
      </c>
      <c r="M20" s="269">
        <f t="shared" si="5"/>
        <v>0</v>
      </c>
      <c r="N20" s="269">
        <f t="shared" si="5"/>
        <v>0</v>
      </c>
      <c r="O20" s="269">
        <f t="shared" si="5"/>
        <v>0</v>
      </c>
      <c r="P20" s="269">
        <f t="shared" si="5"/>
        <v>0</v>
      </c>
      <c r="Q20" s="269">
        <f t="shared" si="5"/>
        <v>0</v>
      </c>
      <c r="R20" s="269">
        <f t="shared" si="5"/>
        <v>0</v>
      </c>
      <c r="S20" s="269">
        <f t="shared" si="5"/>
        <v>0</v>
      </c>
      <c r="T20" s="269">
        <f t="shared" si="5"/>
        <v>0</v>
      </c>
      <c r="U20" s="269">
        <f t="shared" si="5"/>
        <v>0</v>
      </c>
      <c r="V20" s="269">
        <f t="shared" si="5"/>
        <v>0</v>
      </c>
      <c r="W20" s="269">
        <f t="shared" si="5"/>
        <v>0</v>
      </c>
      <c r="X20" s="269">
        <f t="shared" si="5"/>
        <v>0</v>
      </c>
      <c r="Y20" s="269">
        <f t="shared" si="5"/>
        <v>0</v>
      </c>
      <c r="Z20" s="269">
        <f t="shared" si="5"/>
        <v>0</v>
      </c>
      <c r="AA20" s="269">
        <f t="shared" si="5"/>
        <v>0</v>
      </c>
    </row>
    <row r="21" spans="1:27" s="123" customFormat="1" ht="30" customHeight="1" thickBot="1">
      <c r="A21" s="145"/>
      <c r="B21" s="172"/>
      <c r="C21" s="130"/>
      <c r="D21" s="172"/>
      <c r="E21" s="130"/>
      <c r="F21" s="131">
        <f>I21+L21</f>
        <v>0</v>
      </c>
      <c r="G21" s="131">
        <f>J21+M21</f>
        <v>0</v>
      </c>
      <c r="H21" s="131">
        <f>K21+P21</f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2">
        <v>0</v>
      </c>
      <c r="P21" s="131">
        <f>SUM(N21:O21)</f>
        <v>0</v>
      </c>
      <c r="Q21" s="131">
        <v>0</v>
      </c>
      <c r="R21" s="131">
        <v>0</v>
      </c>
      <c r="S21" s="131">
        <v>0</v>
      </c>
      <c r="T21" s="132">
        <v>0</v>
      </c>
      <c r="U21" s="131">
        <f>SUM(S21:T21)</f>
        <v>0</v>
      </c>
      <c r="V21" s="131">
        <v>0</v>
      </c>
      <c r="W21" s="131">
        <v>0</v>
      </c>
      <c r="X21" s="131">
        <v>0</v>
      </c>
      <c r="Y21" s="132">
        <v>0</v>
      </c>
      <c r="Z21" s="131">
        <f>SUM(X21:Y21)</f>
        <v>0</v>
      </c>
      <c r="AA21" s="133">
        <f>P21+U21+Z21</f>
        <v>0</v>
      </c>
    </row>
    <row r="22" spans="1:27" s="5" customFormat="1" ht="21" customHeight="1" thickBot="1">
      <c r="A22" s="1123" t="s">
        <v>573</v>
      </c>
      <c r="B22" s="1124"/>
      <c r="C22" s="1124"/>
      <c r="D22" s="1124"/>
      <c r="E22" s="1125"/>
      <c r="F22" s="269">
        <f aca="true" t="shared" si="6" ref="F22:AA22">SUM(F23:F25)</f>
        <v>0</v>
      </c>
      <c r="G22" s="269">
        <f t="shared" si="6"/>
        <v>0</v>
      </c>
      <c r="H22" s="269">
        <f t="shared" si="6"/>
        <v>229597</v>
      </c>
      <c r="I22" s="269">
        <f t="shared" si="6"/>
        <v>0</v>
      </c>
      <c r="J22" s="269">
        <f t="shared" si="6"/>
        <v>0</v>
      </c>
      <c r="K22" s="269">
        <f t="shared" si="6"/>
        <v>229597</v>
      </c>
      <c r="L22" s="269">
        <f t="shared" si="6"/>
        <v>0</v>
      </c>
      <c r="M22" s="269">
        <f t="shared" si="6"/>
        <v>0</v>
      </c>
      <c r="N22" s="269">
        <f t="shared" si="6"/>
        <v>0</v>
      </c>
      <c r="O22" s="269">
        <f t="shared" si="6"/>
        <v>0</v>
      </c>
      <c r="P22" s="269">
        <f t="shared" si="6"/>
        <v>0</v>
      </c>
      <c r="Q22" s="269">
        <f t="shared" si="6"/>
        <v>0</v>
      </c>
      <c r="R22" s="269">
        <f t="shared" si="6"/>
        <v>0</v>
      </c>
      <c r="S22" s="269">
        <f t="shared" si="6"/>
        <v>0</v>
      </c>
      <c r="T22" s="269">
        <f t="shared" si="6"/>
        <v>0</v>
      </c>
      <c r="U22" s="269">
        <f t="shared" si="6"/>
        <v>0</v>
      </c>
      <c r="V22" s="269">
        <f t="shared" si="6"/>
        <v>0</v>
      </c>
      <c r="W22" s="269">
        <f t="shared" si="6"/>
        <v>0</v>
      </c>
      <c r="X22" s="269">
        <f t="shared" si="6"/>
        <v>0</v>
      </c>
      <c r="Y22" s="269">
        <f t="shared" si="6"/>
        <v>0</v>
      </c>
      <c r="Z22" s="269">
        <f t="shared" si="6"/>
        <v>0</v>
      </c>
      <c r="AA22" s="269">
        <f t="shared" si="6"/>
        <v>0</v>
      </c>
    </row>
    <row r="23" spans="1:27" s="123" customFormat="1" ht="80.25" customHeight="1">
      <c r="A23" s="139" t="s">
        <v>90</v>
      </c>
      <c r="B23" s="134" t="s">
        <v>56</v>
      </c>
      <c r="C23" s="137" t="s">
        <v>88</v>
      </c>
      <c r="D23" s="134" t="s">
        <v>548</v>
      </c>
      <c r="E23" s="139" t="s">
        <v>574</v>
      </c>
      <c r="F23" s="141">
        <f aca="true" t="shared" si="7" ref="F23:G25">I23+L23+Q23+V23</f>
        <v>0</v>
      </c>
      <c r="G23" s="141">
        <f t="shared" si="7"/>
        <v>0</v>
      </c>
      <c r="H23" s="141">
        <v>196544</v>
      </c>
      <c r="I23" s="141">
        <v>0</v>
      </c>
      <c r="J23" s="141">
        <v>0</v>
      </c>
      <c r="K23" s="141">
        <v>196544</v>
      </c>
      <c r="L23" s="141">
        <v>0</v>
      </c>
      <c r="M23" s="141">
        <v>0</v>
      </c>
      <c r="N23" s="141">
        <v>0</v>
      </c>
      <c r="O23" s="142">
        <v>0</v>
      </c>
      <c r="P23" s="141">
        <f>SUM(N23:O23)</f>
        <v>0</v>
      </c>
      <c r="Q23" s="141">
        <v>0</v>
      </c>
      <c r="R23" s="141">
        <v>0</v>
      </c>
      <c r="S23" s="141">
        <v>0</v>
      </c>
      <c r="T23" s="142">
        <v>0</v>
      </c>
      <c r="U23" s="141">
        <f>SUM(S23:T23)</f>
        <v>0</v>
      </c>
      <c r="V23" s="141">
        <v>0</v>
      </c>
      <c r="W23" s="141">
        <v>0</v>
      </c>
      <c r="X23" s="141">
        <v>0</v>
      </c>
      <c r="Y23" s="142">
        <v>0</v>
      </c>
      <c r="Z23" s="141">
        <f>SUM(X23:Y23)</f>
        <v>0</v>
      </c>
      <c r="AA23" s="128">
        <f>P23+U23+Z23</f>
        <v>0</v>
      </c>
    </row>
    <row r="24" spans="1:27" s="123" customFormat="1" ht="40.5" customHeight="1">
      <c r="A24" s="122" t="s">
        <v>92</v>
      </c>
      <c r="B24" s="135" t="s">
        <v>479</v>
      </c>
      <c r="C24" s="127" t="s">
        <v>88</v>
      </c>
      <c r="D24" s="135" t="s">
        <v>489</v>
      </c>
      <c r="E24" s="122" t="s">
        <v>575</v>
      </c>
      <c r="F24" s="120">
        <f t="shared" si="7"/>
        <v>0</v>
      </c>
      <c r="G24" s="120">
        <f t="shared" si="7"/>
        <v>0</v>
      </c>
      <c r="H24" s="120">
        <v>13777</v>
      </c>
      <c r="I24" s="120">
        <v>0</v>
      </c>
      <c r="J24" s="120">
        <v>0</v>
      </c>
      <c r="K24" s="120">
        <v>13777</v>
      </c>
      <c r="L24" s="120">
        <v>0</v>
      </c>
      <c r="M24" s="120">
        <v>0</v>
      </c>
      <c r="N24" s="120">
        <v>0</v>
      </c>
      <c r="O24" s="121">
        <v>0</v>
      </c>
      <c r="P24" s="120">
        <f>SUM(N24:O24)</f>
        <v>0</v>
      </c>
      <c r="Q24" s="120">
        <v>0</v>
      </c>
      <c r="R24" s="120">
        <v>0</v>
      </c>
      <c r="S24" s="120">
        <v>0</v>
      </c>
      <c r="T24" s="121">
        <v>0</v>
      </c>
      <c r="U24" s="120">
        <f>SUM(S24:T24)</f>
        <v>0</v>
      </c>
      <c r="V24" s="120">
        <v>0</v>
      </c>
      <c r="W24" s="120">
        <v>0</v>
      </c>
      <c r="X24" s="120">
        <v>0</v>
      </c>
      <c r="Y24" s="121">
        <v>0</v>
      </c>
      <c r="Z24" s="120">
        <f>SUM(X24:Y24)</f>
        <v>0</v>
      </c>
      <c r="AA24" s="125">
        <f>P24+U24+Z24</f>
        <v>0</v>
      </c>
    </row>
    <row r="25" spans="1:27" s="123" customFormat="1" ht="30" customHeight="1" thickBot="1">
      <c r="A25" s="140" t="s">
        <v>52</v>
      </c>
      <c r="B25" s="136" t="s">
        <v>98</v>
      </c>
      <c r="C25" s="138" t="s">
        <v>88</v>
      </c>
      <c r="D25" s="136" t="s">
        <v>480</v>
      </c>
      <c r="E25" s="140" t="s">
        <v>576</v>
      </c>
      <c r="F25" s="124">
        <f t="shared" si="7"/>
        <v>0</v>
      </c>
      <c r="G25" s="124">
        <f t="shared" si="7"/>
        <v>0</v>
      </c>
      <c r="H25" s="126">
        <v>19276</v>
      </c>
      <c r="I25" s="126">
        <v>0</v>
      </c>
      <c r="J25" s="126">
        <v>0</v>
      </c>
      <c r="K25" s="126">
        <v>19276</v>
      </c>
      <c r="L25" s="126">
        <v>0</v>
      </c>
      <c r="M25" s="126">
        <v>0</v>
      </c>
      <c r="N25" s="126">
        <v>0</v>
      </c>
      <c r="O25" s="143">
        <v>0</v>
      </c>
      <c r="P25" s="126">
        <f>SUM(N25:O25)</f>
        <v>0</v>
      </c>
      <c r="Q25" s="126">
        <v>0</v>
      </c>
      <c r="R25" s="126">
        <v>0</v>
      </c>
      <c r="S25" s="126">
        <v>0</v>
      </c>
      <c r="T25" s="143">
        <v>0</v>
      </c>
      <c r="U25" s="126">
        <f>SUM(S25:T25)</f>
        <v>0</v>
      </c>
      <c r="V25" s="126">
        <v>0</v>
      </c>
      <c r="W25" s="126">
        <v>0</v>
      </c>
      <c r="X25" s="126">
        <v>0</v>
      </c>
      <c r="Y25" s="143">
        <v>0</v>
      </c>
      <c r="Z25" s="126">
        <f>SUM(X25:Y25)</f>
        <v>0</v>
      </c>
      <c r="AA25" s="144">
        <f>P25+U25+Z25</f>
        <v>0</v>
      </c>
    </row>
    <row r="26" spans="3:27" s="116" customFormat="1" ht="4.5" customHeight="1" thickBot="1">
      <c r="C26" s="162"/>
      <c r="E26" s="162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</row>
    <row r="27" spans="1:27" s="164" customFormat="1" ht="21.75" customHeight="1" thickBot="1">
      <c r="A27" s="1110" t="s">
        <v>87</v>
      </c>
      <c r="B27" s="1111"/>
      <c r="C27" s="1111"/>
      <c r="D27" s="1111"/>
      <c r="E27" s="1112"/>
      <c r="F27" s="270">
        <f aca="true" t="shared" si="8" ref="F27:AA27">F29+F32</f>
        <v>0</v>
      </c>
      <c r="G27" s="270">
        <f t="shared" si="8"/>
        <v>0</v>
      </c>
      <c r="H27" s="270">
        <f t="shared" si="8"/>
        <v>0</v>
      </c>
      <c r="I27" s="270">
        <f t="shared" si="8"/>
        <v>0</v>
      </c>
      <c r="J27" s="270">
        <f t="shared" si="8"/>
        <v>0</v>
      </c>
      <c r="K27" s="270">
        <f t="shared" si="8"/>
        <v>0</v>
      </c>
      <c r="L27" s="270">
        <f t="shared" si="8"/>
        <v>0</v>
      </c>
      <c r="M27" s="270">
        <f t="shared" si="8"/>
        <v>0</v>
      </c>
      <c r="N27" s="270">
        <f t="shared" si="8"/>
        <v>0</v>
      </c>
      <c r="O27" s="270">
        <f t="shared" si="8"/>
        <v>0</v>
      </c>
      <c r="P27" s="270">
        <f t="shared" si="8"/>
        <v>0</v>
      </c>
      <c r="Q27" s="270">
        <f t="shared" si="8"/>
        <v>0</v>
      </c>
      <c r="R27" s="270">
        <f t="shared" si="8"/>
        <v>0</v>
      </c>
      <c r="S27" s="270">
        <f t="shared" si="8"/>
        <v>0</v>
      </c>
      <c r="T27" s="270">
        <f t="shared" si="8"/>
        <v>0</v>
      </c>
      <c r="U27" s="270">
        <f t="shared" si="8"/>
        <v>0</v>
      </c>
      <c r="V27" s="270">
        <f t="shared" si="8"/>
        <v>0</v>
      </c>
      <c r="W27" s="270">
        <f t="shared" si="8"/>
        <v>0</v>
      </c>
      <c r="X27" s="270">
        <f t="shared" si="8"/>
        <v>0</v>
      </c>
      <c r="Y27" s="270">
        <f t="shared" si="8"/>
        <v>0</v>
      </c>
      <c r="Z27" s="270">
        <f t="shared" si="8"/>
        <v>0</v>
      </c>
      <c r="AA27" s="270">
        <f t="shared" si="8"/>
        <v>0</v>
      </c>
    </row>
    <row r="28" spans="3:27" s="116" customFormat="1" ht="4.5" customHeight="1" thickBot="1">
      <c r="C28" s="162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</row>
    <row r="29" spans="1:27" s="5" customFormat="1" ht="21" customHeight="1" thickBot="1">
      <c r="A29" s="1123" t="s">
        <v>572</v>
      </c>
      <c r="B29" s="1124"/>
      <c r="C29" s="1124"/>
      <c r="D29" s="1124"/>
      <c r="E29" s="1125"/>
      <c r="F29" s="269">
        <f aca="true" t="shared" si="9" ref="F29:AA29">SUM(F30:F31)</f>
        <v>0</v>
      </c>
      <c r="G29" s="269">
        <f t="shared" si="9"/>
        <v>0</v>
      </c>
      <c r="H29" s="269">
        <f t="shared" si="9"/>
        <v>0</v>
      </c>
      <c r="I29" s="269">
        <f t="shared" si="9"/>
        <v>0</v>
      </c>
      <c r="J29" s="269">
        <f t="shared" si="9"/>
        <v>0</v>
      </c>
      <c r="K29" s="269">
        <f t="shared" si="9"/>
        <v>0</v>
      </c>
      <c r="L29" s="269">
        <f t="shared" si="9"/>
        <v>0</v>
      </c>
      <c r="M29" s="269">
        <f t="shared" si="9"/>
        <v>0</v>
      </c>
      <c r="N29" s="269">
        <f t="shared" si="9"/>
        <v>0</v>
      </c>
      <c r="O29" s="269">
        <f t="shared" si="9"/>
        <v>0</v>
      </c>
      <c r="P29" s="269">
        <f t="shared" si="9"/>
        <v>0</v>
      </c>
      <c r="Q29" s="269">
        <f t="shared" si="9"/>
        <v>0</v>
      </c>
      <c r="R29" s="269">
        <f t="shared" si="9"/>
        <v>0</v>
      </c>
      <c r="S29" s="269">
        <f t="shared" si="9"/>
        <v>0</v>
      </c>
      <c r="T29" s="269">
        <f t="shared" si="9"/>
        <v>0</v>
      </c>
      <c r="U29" s="269">
        <f t="shared" si="9"/>
        <v>0</v>
      </c>
      <c r="V29" s="269">
        <f t="shared" si="9"/>
        <v>0</v>
      </c>
      <c r="W29" s="269">
        <f t="shared" si="9"/>
        <v>0</v>
      </c>
      <c r="X29" s="269">
        <f t="shared" si="9"/>
        <v>0</v>
      </c>
      <c r="Y29" s="269">
        <f t="shared" si="9"/>
        <v>0</v>
      </c>
      <c r="Z29" s="269">
        <f t="shared" si="9"/>
        <v>0</v>
      </c>
      <c r="AA29" s="269">
        <f t="shared" si="9"/>
        <v>0</v>
      </c>
    </row>
    <row r="30" spans="1:27" s="123" customFormat="1" ht="30" customHeight="1">
      <c r="A30" s="1100" t="s">
        <v>31</v>
      </c>
      <c r="B30" s="1098" t="s">
        <v>478</v>
      </c>
      <c r="C30" s="1096" t="s">
        <v>88</v>
      </c>
      <c r="D30" s="1098" t="s">
        <v>157</v>
      </c>
      <c r="E30" s="1096" t="s">
        <v>577</v>
      </c>
      <c r="F30" s="1092">
        <f>L30</f>
        <v>0</v>
      </c>
      <c r="G30" s="1092">
        <f>M30</f>
        <v>0</v>
      </c>
      <c r="H30" s="1092">
        <f>P30+P31</f>
        <v>0</v>
      </c>
      <c r="I30" s="1092">
        <v>0</v>
      </c>
      <c r="J30" s="1092">
        <v>0</v>
      </c>
      <c r="K30" s="1092">
        <v>0</v>
      </c>
      <c r="L30" s="1092">
        <v>0</v>
      </c>
      <c r="M30" s="1092">
        <v>0</v>
      </c>
      <c r="N30" s="1092">
        <v>0</v>
      </c>
      <c r="O30" s="1094">
        <v>0</v>
      </c>
      <c r="P30" s="141">
        <f>SUM(N30:O30)</f>
        <v>0</v>
      </c>
      <c r="Q30" s="1092">
        <v>0</v>
      </c>
      <c r="R30" s="1092">
        <v>0</v>
      </c>
      <c r="S30" s="1092">
        <v>0</v>
      </c>
      <c r="T30" s="1094">
        <v>0</v>
      </c>
      <c r="U30" s="141">
        <f>SUM(S30:T30)</f>
        <v>0</v>
      </c>
      <c r="V30" s="1092">
        <v>0</v>
      </c>
      <c r="W30" s="1092">
        <v>0</v>
      </c>
      <c r="X30" s="1092">
        <v>0</v>
      </c>
      <c r="Y30" s="1094">
        <v>0</v>
      </c>
      <c r="Z30" s="141">
        <f>SUM(X30:Y30)</f>
        <v>0</v>
      </c>
      <c r="AA30" s="128">
        <f>P30+U30+Z30</f>
        <v>0</v>
      </c>
    </row>
    <row r="31" spans="1:27" s="123" customFormat="1" ht="30" customHeight="1" thickBot="1">
      <c r="A31" s="1101"/>
      <c r="B31" s="1091"/>
      <c r="C31" s="1097"/>
      <c r="D31" s="1091"/>
      <c r="E31" s="1097"/>
      <c r="F31" s="1093"/>
      <c r="G31" s="1093"/>
      <c r="H31" s="1093"/>
      <c r="I31" s="1093"/>
      <c r="J31" s="1093"/>
      <c r="K31" s="1093"/>
      <c r="L31" s="1093"/>
      <c r="M31" s="1093"/>
      <c r="N31" s="1093"/>
      <c r="O31" s="1095"/>
      <c r="P31" s="433" t="s">
        <v>258</v>
      </c>
      <c r="Q31" s="1093"/>
      <c r="R31" s="1093"/>
      <c r="S31" s="1093"/>
      <c r="T31" s="1095"/>
      <c r="U31" s="433" t="s">
        <v>258</v>
      </c>
      <c r="V31" s="1093"/>
      <c r="W31" s="1093"/>
      <c r="X31" s="1093"/>
      <c r="Y31" s="1095"/>
      <c r="Z31" s="433" t="s">
        <v>258</v>
      </c>
      <c r="AA31" s="434" t="s">
        <v>258</v>
      </c>
    </row>
    <row r="32" spans="1:27" s="5" customFormat="1" ht="21" customHeight="1" thickBot="1">
      <c r="A32" s="1123" t="s">
        <v>573</v>
      </c>
      <c r="B32" s="1124"/>
      <c r="C32" s="1124"/>
      <c r="D32" s="1124"/>
      <c r="E32" s="1125"/>
      <c r="F32" s="269">
        <f aca="true" t="shared" si="10" ref="F32:AA32">SUM(F33)</f>
        <v>0</v>
      </c>
      <c r="G32" s="269">
        <f t="shared" si="10"/>
        <v>0</v>
      </c>
      <c r="H32" s="269">
        <f t="shared" si="10"/>
        <v>0</v>
      </c>
      <c r="I32" s="269">
        <f t="shared" si="10"/>
        <v>0</v>
      </c>
      <c r="J32" s="269">
        <f t="shared" si="10"/>
        <v>0</v>
      </c>
      <c r="K32" s="269">
        <f t="shared" si="10"/>
        <v>0</v>
      </c>
      <c r="L32" s="269">
        <f t="shared" si="10"/>
        <v>0</v>
      </c>
      <c r="M32" s="269">
        <f t="shared" si="10"/>
        <v>0</v>
      </c>
      <c r="N32" s="269">
        <f t="shared" si="10"/>
        <v>0</v>
      </c>
      <c r="O32" s="269">
        <f t="shared" si="10"/>
        <v>0</v>
      </c>
      <c r="P32" s="269">
        <f t="shared" si="10"/>
        <v>0</v>
      </c>
      <c r="Q32" s="269">
        <f t="shared" si="10"/>
        <v>0</v>
      </c>
      <c r="R32" s="269">
        <f t="shared" si="10"/>
        <v>0</v>
      </c>
      <c r="S32" s="269">
        <f t="shared" si="10"/>
        <v>0</v>
      </c>
      <c r="T32" s="269">
        <f t="shared" si="10"/>
        <v>0</v>
      </c>
      <c r="U32" s="269">
        <f t="shared" si="10"/>
        <v>0</v>
      </c>
      <c r="V32" s="269">
        <f t="shared" si="10"/>
        <v>0</v>
      </c>
      <c r="W32" s="269">
        <f t="shared" si="10"/>
        <v>0</v>
      </c>
      <c r="X32" s="269">
        <f t="shared" si="10"/>
        <v>0</v>
      </c>
      <c r="Y32" s="269">
        <f t="shared" si="10"/>
        <v>0</v>
      </c>
      <c r="Z32" s="269">
        <f t="shared" si="10"/>
        <v>0</v>
      </c>
      <c r="AA32" s="269">
        <f t="shared" si="10"/>
        <v>0</v>
      </c>
    </row>
    <row r="33" spans="1:27" s="123" customFormat="1" ht="30" customHeight="1" thickBot="1">
      <c r="A33" s="145"/>
      <c r="B33" s="172"/>
      <c r="C33" s="130"/>
      <c r="D33" s="130"/>
      <c r="E33" s="130"/>
      <c r="F33" s="131">
        <f>I33+L33+Q33+V33</f>
        <v>0</v>
      </c>
      <c r="G33" s="131">
        <f>J33+M33+R33+W33</f>
        <v>0</v>
      </c>
      <c r="H33" s="131">
        <f>K33+AA33</f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2">
        <v>0</v>
      </c>
      <c r="P33" s="131">
        <f>SUM(N33:O33)</f>
        <v>0</v>
      </c>
      <c r="Q33" s="131">
        <v>0</v>
      </c>
      <c r="R33" s="131">
        <v>0</v>
      </c>
      <c r="S33" s="131">
        <v>0</v>
      </c>
      <c r="T33" s="132">
        <v>0</v>
      </c>
      <c r="U33" s="131">
        <f>SUM(S33:T33)</f>
        <v>0</v>
      </c>
      <c r="V33" s="131">
        <v>0</v>
      </c>
      <c r="W33" s="131">
        <v>0</v>
      </c>
      <c r="X33" s="131">
        <v>0</v>
      </c>
      <c r="Y33" s="132">
        <v>0</v>
      </c>
      <c r="Z33" s="131">
        <f>SUM(X33:Y33)</f>
        <v>0</v>
      </c>
      <c r="AA33" s="133">
        <f>P33+U33+Z33</f>
        <v>0</v>
      </c>
    </row>
    <row r="34" spans="1:26" s="123" customFormat="1" ht="12.75" customHeight="1">
      <c r="A34" s="115"/>
      <c r="B34" s="115"/>
      <c r="C34" s="117"/>
      <c r="D34" s="117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s="123" customFormat="1" ht="12.75" customHeight="1">
      <c r="A35" s="115"/>
      <c r="B35" s="115"/>
      <c r="C35" s="117"/>
      <c r="D35" s="117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7" s="166" customFormat="1" ht="15" customHeight="1">
      <c r="A36" s="165" t="s">
        <v>397</v>
      </c>
      <c r="B36" s="1102" t="s">
        <v>11</v>
      </c>
      <c r="C36" s="1102"/>
      <c r="D36" s="1102"/>
      <c r="E36" s="1102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2"/>
      <c r="U36" s="1102"/>
      <c r="V36" s="1102"/>
      <c r="W36" s="1102"/>
      <c r="X36" s="1102"/>
      <c r="Y36" s="1102"/>
      <c r="Z36" s="1102"/>
      <c r="AA36" s="1102"/>
    </row>
    <row r="37" spans="1:26" s="167" customFormat="1" ht="12.75" customHeight="1">
      <c r="A37" s="148"/>
      <c r="B37" s="146"/>
      <c r="C37" s="148"/>
      <c r="D37" s="148"/>
      <c r="E37" s="148"/>
      <c r="F37" s="149"/>
      <c r="G37" s="149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7" s="166" customFormat="1" ht="15" customHeight="1">
      <c r="A38" s="168"/>
      <c r="B38" s="1102" t="s">
        <v>578</v>
      </c>
      <c r="C38" s="1102"/>
      <c r="D38" s="1102"/>
      <c r="E38" s="1102"/>
      <c r="F38" s="1102"/>
      <c r="G38" s="1102"/>
      <c r="H38" s="1102"/>
      <c r="I38" s="1102"/>
      <c r="J38" s="1102"/>
      <c r="K38" s="1102"/>
      <c r="L38" s="1102"/>
      <c r="M38" s="1102"/>
      <c r="N38" s="1102"/>
      <c r="O38" s="1102"/>
      <c r="P38" s="1102"/>
      <c r="Q38" s="1102"/>
      <c r="R38" s="1102"/>
      <c r="S38" s="1102"/>
      <c r="T38" s="1102"/>
      <c r="U38" s="1102"/>
      <c r="V38" s="1102"/>
      <c r="W38" s="1102"/>
      <c r="X38" s="1102"/>
      <c r="Y38" s="1102"/>
      <c r="Z38" s="1102"/>
      <c r="AA38" s="1102"/>
    </row>
    <row r="39" spans="1:26" s="167" customFormat="1" ht="12.75" customHeight="1">
      <c r="A39" s="148"/>
      <c r="B39" s="146"/>
      <c r="C39" s="148"/>
      <c r="D39" s="148"/>
      <c r="E39" s="148"/>
      <c r="F39" s="149"/>
      <c r="G39" s="149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0" ht="27.75" customHeight="1">
      <c r="A40" s="185" t="s">
        <v>12</v>
      </c>
      <c r="B40" s="1099" t="s">
        <v>99</v>
      </c>
      <c r="C40" s="1099"/>
      <c r="D40" s="1099"/>
      <c r="E40" s="1099"/>
      <c r="F40" s="1099"/>
      <c r="G40" s="1099"/>
      <c r="H40" s="1099"/>
      <c r="I40" s="1099"/>
      <c r="J40" s="1099"/>
      <c r="K40" s="1099"/>
      <c r="L40" s="1099"/>
      <c r="M40" s="1099"/>
      <c r="N40" s="1099"/>
      <c r="O40" s="1099"/>
      <c r="P40" s="1099"/>
      <c r="Q40" s="1099"/>
      <c r="R40" s="1099"/>
      <c r="S40" s="1099"/>
      <c r="T40" s="1099"/>
    </row>
    <row r="41" spans="1:26" s="167" customFormat="1" ht="12.75" customHeight="1">
      <c r="A41" s="148"/>
      <c r="B41" s="146"/>
      <c r="C41" s="148"/>
      <c r="D41" s="148"/>
      <c r="E41" s="148"/>
      <c r="F41" s="149"/>
      <c r="G41" s="149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s="167" customFormat="1" ht="12.75" customHeight="1">
      <c r="A42" s="148"/>
      <c r="B42" s="146"/>
      <c r="C42" s="148"/>
      <c r="D42" s="148"/>
      <c r="E42" s="148"/>
      <c r="F42" s="149"/>
      <c r="G42" s="149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s="167" customFormat="1" ht="12.75" customHeight="1">
      <c r="A43" s="148"/>
      <c r="B43" s="146"/>
      <c r="C43" s="148"/>
      <c r="D43" s="148"/>
      <c r="E43" s="148"/>
      <c r="F43" s="149"/>
      <c r="G43" s="149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s="167" customFormat="1" ht="12.75" customHeight="1">
      <c r="A44" s="148"/>
      <c r="B44" s="146"/>
      <c r="C44" s="148"/>
      <c r="D44" s="148"/>
      <c r="E44" s="148"/>
      <c r="F44" s="149"/>
      <c r="G44" s="149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s="167" customFormat="1" ht="12.75" customHeight="1">
      <c r="A45" s="148"/>
      <c r="B45" s="146"/>
      <c r="C45" s="148"/>
      <c r="D45" s="148"/>
      <c r="E45" s="148"/>
      <c r="F45" s="149"/>
      <c r="G45" s="149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s="167" customFormat="1" ht="12.75" customHeight="1">
      <c r="A46" s="148"/>
      <c r="B46" s="146"/>
      <c r="C46" s="148"/>
      <c r="D46" s="148"/>
      <c r="E46" s="148"/>
      <c r="F46" s="149"/>
      <c r="G46" s="149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s="167" customFormat="1" ht="12.75" customHeight="1">
      <c r="A47" s="148"/>
      <c r="B47" s="146"/>
      <c r="C47" s="148"/>
      <c r="D47" s="148"/>
      <c r="E47" s="148"/>
      <c r="F47" s="149"/>
      <c r="G47" s="149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s="167" customFormat="1" ht="12.75" customHeight="1">
      <c r="A48" s="148"/>
      <c r="B48" s="146"/>
      <c r="C48" s="148"/>
      <c r="D48" s="148"/>
      <c r="E48" s="148"/>
      <c r="F48" s="149"/>
      <c r="G48" s="149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s="167" customFormat="1" ht="12.75" customHeight="1">
      <c r="A49" s="148"/>
      <c r="B49" s="146"/>
      <c r="C49" s="148"/>
      <c r="D49" s="148"/>
      <c r="E49" s="148"/>
      <c r="F49" s="149"/>
      <c r="G49" s="149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s="167" customFormat="1" ht="12.75" customHeight="1">
      <c r="A50" s="148"/>
      <c r="B50" s="146"/>
      <c r="C50" s="148"/>
      <c r="D50" s="148"/>
      <c r="E50" s="148"/>
      <c r="F50" s="149"/>
      <c r="G50" s="149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s="167" customFormat="1" ht="12.75" customHeight="1">
      <c r="A51" s="148"/>
      <c r="B51" s="146"/>
      <c r="C51" s="148"/>
      <c r="D51" s="148"/>
      <c r="E51" s="148"/>
      <c r="F51" s="149"/>
      <c r="G51" s="149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s="167" customFormat="1" ht="12.75" customHeight="1">
      <c r="A52" s="148"/>
      <c r="B52" s="146"/>
      <c r="C52" s="148"/>
      <c r="D52" s="148"/>
      <c r="E52" s="148"/>
      <c r="F52" s="149"/>
      <c r="G52" s="149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s="167" customFormat="1" ht="12.75" customHeight="1">
      <c r="A53" s="148"/>
      <c r="B53" s="146"/>
      <c r="C53" s="148"/>
      <c r="D53" s="148"/>
      <c r="E53" s="148"/>
      <c r="F53" s="149"/>
      <c r="G53" s="149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s="167" customFormat="1" ht="12.75" customHeight="1">
      <c r="A54" s="148"/>
      <c r="B54" s="146"/>
      <c r="C54" s="148"/>
      <c r="D54" s="148"/>
      <c r="E54" s="148"/>
      <c r="F54" s="149"/>
      <c r="G54" s="149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s="167" customFormat="1" ht="12.75" customHeight="1">
      <c r="A55" s="148"/>
      <c r="B55" s="146"/>
      <c r="C55" s="148"/>
      <c r="D55" s="148"/>
      <c r="E55" s="148"/>
      <c r="F55" s="149"/>
      <c r="G55" s="149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s="167" customFormat="1" ht="12.75" customHeight="1">
      <c r="A56" s="148"/>
      <c r="B56" s="146"/>
      <c r="C56" s="148"/>
      <c r="D56" s="148"/>
      <c r="E56" s="148"/>
      <c r="F56" s="149"/>
      <c r="G56" s="149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s="167" customFormat="1" ht="12.75" customHeight="1">
      <c r="A57" s="148"/>
      <c r="B57" s="146"/>
      <c r="C57" s="148"/>
      <c r="D57" s="148"/>
      <c r="E57" s="148"/>
      <c r="F57" s="149"/>
      <c r="G57" s="149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s="167" customFormat="1" ht="12.75" customHeight="1">
      <c r="A58" s="148"/>
      <c r="B58" s="146"/>
      <c r="C58" s="148"/>
      <c r="D58" s="148"/>
      <c r="E58" s="148"/>
      <c r="F58" s="149"/>
      <c r="G58" s="149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s="167" customFormat="1" ht="12.75" customHeight="1">
      <c r="A59" s="148"/>
      <c r="B59" s="146"/>
      <c r="C59" s="148"/>
      <c r="D59" s="148"/>
      <c r="E59" s="148"/>
      <c r="F59" s="149"/>
      <c r="G59" s="149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s="167" customFormat="1" ht="12.75" customHeight="1">
      <c r="A60" s="148"/>
      <c r="B60" s="146"/>
      <c r="C60" s="148"/>
      <c r="D60" s="148"/>
      <c r="E60" s="148"/>
      <c r="F60" s="149"/>
      <c r="G60" s="149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s="167" customFormat="1" ht="12.75" customHeight="1">
      <c r="A61" s="148"/>
      <c r="B61" s="146"/>
      <c r="C61" s="148"/>
      <c r="D61" s="148"/>
      <c r="E61" s="148"/>
      <c r="F61" s="149"/>
      <c r="G61" s="149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s="167" customFormat="1" ht="12.75" customHeight="1">
      <c r="A62" s="148"/>
      <c r="B62" s="146"/>
      <c r="C62" s="148"/>
      <c r="D62" s="148"/>
      <c r="E62" s="148"/>
      <c r="F62" s="149"/>
      <c r="G62" s="149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s="167" customFormat="1" ht="12.75" customHeight="1">
      <c r="A63" s="148"/>
      <c r="B63" s="146"/>
      <c r="C63" s="148"/>
      <c r="D63" s="148"/>
      <c r="E63" s="148"/>
      <c r="F63" s="149"/>
      <c r="G63" s="149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s="167" customFormat="1" ht="12.75" customHeight="1">
      <c r="A64" s="148"/>
      <c r="B64" s="146"/>
      <c r="C64" s="148"/>
      <c r="D64" s="148"/>
      <c r="E64" s="148"/>
      <c r="F64" s="149"/>
      <c r="G64" s="149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s="167" customFormat="1" ht="12.75" customHeight="1">
      <c r="A65" s="148"/>
      <c r="B65" s="146"/>
      <c r="C65" s="148"/>
      <c r="D65" s="148"/>
      <c r="E65" s="148"/>
      <c r="F65" s="149"/>
      <c r="G65" s="149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s="167" customFormat="1" ht="12.75" customHeight="1">
      <c r="A66" s="148"/>
      <c r="B66" s="146"/>
      <c r="C66" s="148"/>
      <c r="D66" s="148"/>
      <c r="E66" s="148"/>
      <c r="F66" s="149"/>
      <c r="G66" s="149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s="167" customFormat="1" ht="12.75" customHeight="1">
      <c r="A67" s="148"/>
      <c r="B67" s="146"/>
      <c r="C67" s="148"/>
      <c r="D67" s="148"/>
      <c r="E67" s="148"/>
      <c r="F67" s="149"/>
      <c r="G67" s="149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s="123" customFormat="1" ht="12.75" customHeight="1">
      <c r="A68" s="115"/>
      <c r="B68" s="115"/>
      <c r="C68" s="117"/>
      <c r="D68" s="117"/>
      <c r="E68" s="118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:26" s="123" customFormat="1" ht="12.75" customHeight="1">
      <c r="A69" s="115"/>
      <c r="B69" s="115"/>
      <c r="C69" s="117"/>
      <c r="D69" s="117"/>
      <c r="E69" s="118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:27" s="151" customFormat="1" ht="22.5" customHeight="1">
      <c r="A70" s="1083" t="s">
        <v>567</v>
      </c>
      <c r="B70" s="1083"/>
      <c r="C70" s="1083"/>
      <c r="D70" s="1083"/>
      <c r="E70" s="1083"/>
      <c r="F70" s="1083"/>
      <c r="G70" s="1083"/>
      <c r="H70" s="1083"/>
      <c r="I70" s="1083"/>
      <c r="J70" s="1083"/>
      <c r="K70" s="1083"/>
      <c r="L70" s="1083"/>
      <c r="M70" s="1083"/>
      <c r="N70" s="1083"/>
      <c r="O70" s="1083"/>
      <c r="P70" s="1083"/>
      <c r="Q70" s="1083"/>
      <c r="R70" s="1083"/>
      <c r="S70" s="1083"/>
      <c r="T70" s="1083"/>
      <c r="U70" s="1083"/>
      <c r="V70" s="1083"/>
      <c r="W70" s="1083"/>
      <c r="X70" s="1083"/>
      <c r="Y70" s="1083"/>
      <c r="Z70" s="1083"/>
      <c r="AA70" s="1083"/>
    </row>
    <row r="72" spans="1:26" s="115" customFormat="1" ht="21.75" customHeight="1">
      <c r="A72" s="115" t="s">
        <v>512</v>
      </c>
      <c r="C72" s="117"/>
      <c r="E72" s="117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spans="1:27" s="115" customFormat="1" ht="21.75" customHeight="1" thickBot="1">
      <c r="A73" s="154" t="s">
        <v>462</v>
      </c>
      <c r="B73" s="154"/>
      <c r="C73" s="155"/>
      <c r="D73" s="154"/>
      <c r="E73" s="155"/>
      <c r="F73" s="156"/>
      <c r="G73" s="156"/>
      <c r="H73" s="156"/>
      <c r="I73" s="156"/>
      <c r="J73" s="157"/>
      <c r="K73" s="158"/>
      <c r="L73" s="156"/>
      <c r="M73" s="156"/>
      <c r="N73" s="158"/>
      <c r="O73" s="158"/>
      <c r="P73" s="158"/>
      <c r="Q73" s="156"/>
      <c r="R73" s="156"/>
      <c r="S73" s="158"/>
      <c r="T73" s="158"/>
      <c r="U73" s="158"/>
      <c r="V73" s="158"/>
      <c r="W73" s="187"/>
      <c r="X73" s="1085" t="s">
        <v>565</v>
      </c>
      <c r="Y73" s="1085"/>
      <c r="Z73" s="1085"/>
      <c r="AA73" s="1085"/>
    </row>
    <row r="74" spans="1:27" s="146" customFormat="1" ht="30" customHeight="1" thickBot="1">
      <c r="A74" s="1127" t="s">
        <v>465</v>
      </c>
      <c r="B74" s="1127" t="s">
        <v>466</v>
      </c>
      <c r="C74" s="1120" t="s">
        <v>153</v>
      </c>
      <c r="D74" s="1127" t="s">
        <v>467</v>
      </c>
      <c r="E74" s="1120" t="s">
        <v>154</v>
      </c>
      <c r="F74" s="1113" t="s">
        <v>463</v>
      </c>
      <c r="G74" s="1126"/>
      <c r="H74" s="1114"/>
      <c r="I74" s="1113" t="s">
        <v>569</v>
      </c>
      <c r="J74" s="1126"/>
      <c r="K74" s="1114"/>
      <c r="L74" s="1113" t="s">
        <v>514</v>
      </c>
      <c r="M74" s="1126"/>
      <c r="N74" s="1126"/>
      <c r="O74" s="1126"/>
      <c r="P74" s="1114"/>
      <c r="Q74" s="1113" t="s">
        <v>547</v>
      </c>
      <c r="R74" s="1126"/>
      <c r="S74" s="1126"/>
      <c r="T74" s="1126"/>
      <c r="U74" s="1114"/>
      <c r="V74" s="1113" t="s">
        <v>570</v>
      </c>
      <c r="W74" s="1126"/>
      <c r="X74" s="1126"/>
      <c r="Y74" s="1126"/>
      <c r="Z74" s="1114"/>
      <c r="AA74" s="1117" t="s">
        <v>571</v>
      </c>
    </row>
    <row r="75" spans="1:27" s="146" customFormat="1" ht="21.75" customHeight="1" thickBot="1">
      <c r="A75" s="1128"/>
      <c r="B75" s="1128"/>
      <c r="C75" s="1121"/>
      <c r="D75" s="1128"/>
      <c r="E75" s="1121"/>
      <c r="F75" s="1113" t="s">
        <v>469</v>
      </c>
      <c r="G75" s="1114"/>
      <c r="H75" s="1105" t="s">
        <v>464</v>
      </c>
      <c r="I75" s="1113" t="s">
        <v>469</v>
      </c>
      <c r="J75" s="1114"/>
      <c r="K75" s="1105" t="s">
        <v>464</v>
      </c>
      <c r="L75" s="1113" t="s">
        <v>469</v>
      </c>
      <c r="M75" s="1114"/>
      <c r="N75" s="1115" t="s">
        <v>459</v>
      </c>
      <c r="O75" s="1103" t="s">
        <v>155</v>
      </c>
      <c r="P75" s="1105" t="s">
        <v>464</v>
      </c>
      <c r="Q75" s="1113" t="s">
        <v>469</v>
      </c>
      <c r="R75" s="1114"/>
      <c r="S75" s="1115" t="s">
        <v>459</v>
      </c>
      <c r="T75" s="1103" t="s">
        <v>155</v>
      </c>
      <c r="U75" s="1105" t="s">
        <v>464</v>
      </c>
      <c r="V75" s="1113" t="s">
        <v>469</v>
      </c>
      <c r="W75" s="1114"/>
      <c r="X75" s="1115" t="s">
        <v>459</v>
      </c>
      <c r="Y75" s="1103" t="s">
        <v>155</v>
      </c>
      <c r="Z75" s="1105" t="s">
        <v>464</v>
      </c>
      <c r="AA75" s="1118"/>
    </row>
    <row r="76" spans="1:27" s="146" customFormat="1" ht="21.75" customHeight="1" thickBot="1">
      <c r="A76" s="1129"/>
      <c r="B76" s="1129"/>
      <c r="C76" s="1122"/>
      <c r="D76" s="1129"/>
      <c r="E76" s="1122"/>
      <c r="F76" s="159" t="s">
        <v>359</v>
      </c>
      <c r="G76" s="159" t="s">
        <v>468</v>
      </c>
      <c r="H76" s="1106"/>
      <c r="I76" s="159" t="s">
        <v>359</v>
      </c>
      <c r="J76" s="159" t="s">
        <v>468</v>
      </c>
      <c r="K76" s="1106"/>
      <c r="L76" s="159" t="s">
        <v>359</v>
      </c>
      <c r="M76" s="159" t="s">
        <v>468</v>
      </c>
      <c r="N76" s="1116"/>
      <c r="O76" s="1104"/>
      <c r="P76" s="1106"/>
      <c r="Q76" s="160" t="s">
        <v>359</v>
      </c>
      <c r="R76" s="159" t="s">
        <v>468</v>
      </c>
      <c r="S76" s="1116"/>
      <c r="T76" s="1104"/>
      <c r="U76" s="1106"/>
      <c r="V76" s="159" t="s">
        <v>359</v>
      </c>
      <c r="W76" s="159" t="s">
        <v>468</v>
      </c>
      <c r="X76" s="1116"/>
      <c r="Y76" s="1104"/>
      <c r="Z76" s="1106"/>
      <c r="AA76" s="1119"/>
    </row>
    <row r="77" spans="1:27" s="161" customFormat="1" ht="22.5" customHeight="1" thickBot="1">
      <c r="A77" s="1107" t="s">
        <v>455</v>
      </c>
      <c r="B77" s="1108"/>
      <c r="C77" s="1108"/>
      <c r="D77" s="1108"/>
      <c r="E77" s="1109"/>
      <c r="F77" s="272">
        <f>F79+F86+F93</f>
        <v>0</v>
      </c>
      <c r="G77" s="272">
        <f aca="true" t="shared" si="11" ref="G77:AA77">G79+G86+G93</f>
        <v>0</v>
      </c>
      <c r="H77" s="272">
        <f t="shared" si="11"/>
        <v>1250</v>
      </c>
      <c r="I77" s="272">
        <f t="shared" si="11"/>
        <v>0</v>
      </c>
      <c r="J77" s="272">
        <f t="shared" si="11"/>
        <v>0</v>
      </c>
      <c r="K77" s="272">
        <f t="shared" si="11"/>
        <v>1250</v>
      </c>
      <c r="L77" s="272">
        <f t="shared" si="11"/>
        <v>0</v>
      </c>
      <c r="M77" s="272">
        <f t="shared" si="11"/>
        <v>0</v>
      </c>
      <c r="N77" s="272">
        <f t="shared" si="11"/>
        <v>0</v>
      </c>
      <c r="O77" s="272">
        <f t="shared" si="11"/>
        <v>0</v>
      </c>
      <c r="P77" s="272">
        <f t="shared" si="11"/>
        <v>0</v>
      </c>
      <c r="Q77" s="272">
        <f t="shared" si="11"/>
        <v>0</v>
      </c>
      <c r="R77" s="272">
        <f t="shared" si="11"/>
        <v>0</v>
      </c>
      <c r="S77" s="272">
        <f t="shared" si="11"/>
        <v>0</v>
      </c>
      <c r="T77" s="272">
        <f t="shared" si="11"/>
        <v>0</v>
      </c>
      <c r="U77" s="272">
        <f t="shared" si="11"/>
        <v>0</v>
      </c>
      <c r="V77" s="272">
        <f t="shared" si="11"/>
        <v>0</v>
      </c>
      <c r="W77" s="272">
        <f t="shared" si="11"/>
        <v>0</v>
      </c>
      <c r="X77" s="272">
        <f t="shared" si="11"/>
        <v>0</v>
      </c>
      <c r="Y77" s="272">
        <f t="shared" si="11"/>
        <v>0</v>
      </c>
      <c r="Z77" s="272">
        <f t="shared" si="11"/>
        <v>0</v>
      </c>
      <c r="AA77" s="272">
        <f t="shared" si="11"/>
        <v>0</v>
      </c>
    </row>
    <row r="78" spans="3:27" s="116" customFormat="1" ht="4.5" customHeight="1" thickBot="1">
      <c r="C78" s="162"/>
      <c r="E78" s="162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</row>
    <row r="79" spans="1:27" s="164" customFormat="1" ht="21.75" customHeight="1" thickBot="1">
      <c r="A79" s="1110" t="s">
        <v>85</v>
      </c>
      <c r="B79" s="1111"/>
      <c r="C79" s="1111"/>
      <c r="D79" s="1111"/>
      <c r="E79" s="1112"/>
      <c r="F79" s="270">
        <f aca="true" t="shared" si="12" ref="F79:AA79">F81+F83</f>
        <v>0</v>
      </c>
      <c r="G79" s="270">
        <f t="shared" si="12"/>
        <v>0</v>
      </c>
      <c r="H79" s="270">
        <f t="shared" si="12"/>
        <v>0</v>
      </c>
      <c r="I79" s="270">
        <f t="shared" si="12"/>
        <v>0</v>
      </c>
      <c r="J79" s="270">
        <f t="shared" si="12"/>
        <v>0</v>
      </c>
      <c r="K79" s="270">
        <f t="shared" si="12"/>
        <v>0</v>
      </c>
      <c r="L79" s="270">
        <f t="shared" si="12"/>
        <v>0</v>
      </c>
      <c r="M79" s="270">
        <f t="shared" si="12"/>
        <v>0</v>
      </c>
      <c r="N79" s="270">
        <f t="shared" si="12"/>
        <v>0</v>
      </c>
      <c r="O79" s="270">
        <f t="shared" si="12"/>
        <v>0</v>
      </c>
      <c r="P79" s="270">
        <f t="shared" si="12"/>
        <v>0</v>
      </c>
      <c r="Q79" s="270">
        <f t="shared" si="12"/>
        <v>0</v>
      </c>
      <c r="R79" s="270">
        <f t="shared" si="12"/>
        <v>0</v>
      </c>
      <c r="S79" s="270">
        <f t="shared" si="12"/>
        <v>0</v>
      </c>
      <c r="T79" s="270">
        <f t="shared" si="12"/>
        <v>0</v>
      </c>
      <c r="U79" s="270">
        <f t="shared" si="12"/>
        <v>0</v>
      </c>
      <c r="V79" s="270">
        <f t="shared" si="12"/>
        <v>0</v>
      </c>
      <c r="W79" s="270">
        <f t="shared" si="12"/>
        <v>0</v>
      </c>
      <c r="X79" s="270">
        <f t="shared" si="12"/>
        <v>0</v>
      </c>
      <c r="Y79" s="270">
        <f t="shared" si="12"/>
        <v>0</v>
      </c>
      <c r="Z79" s="270">
        <f t="shared" si="12"/>
        <v>0</v>
      </c>
      <c r="AA79" s="270">
        <f t="shared" si="12"/>
        <v>0</v>
      </c>
    </row>
    <row r="80" spans="3:27" s="116" customFormat="1" ht="4.5" customHeight="1" thickBot="1">
      <c r="C80" s="162"/>
      <c r="E80" s="162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</row>
    <row r="81" spans="1:27" s="5" customFormat="1" ht="21" customHeight="1" thickBot="1">
      <c r="A81" s="1123" t="s">
        <v>572</v>
      </c>
      <c r="B81" s="1124"/>
      <c r="C81" s="1124"/>
      <c r="D81" s="1124"/>
      <c r="E81" s="1125"/>
      <c r="F81" s="269">
        <f aca="true" t="shared" si="13" ref="F81:AA81">SUM(F82)</f>
        <v>0</v>
      </c>
      <c r="G81" s="269">
        <f t="shared" si="13"/>
        <v>0</v>
      </c>
      <c r="H81" s="269">
        <f t="shared" si="13"/>
        <v>0</v>
      </c>
      <c r="I81" s="269">
        <f t="shared" si="13"/>
        <v>0</v>
      </c>
      <c r="J81" s="269">
        <f t="shared" si="13"/>
        <v>0</v>
      </c>
      <c r="K81" s="269">
        <f t="shared" si="13"/>
        <v>0</v>
      </c>
      <c r="L81" s="269">
        <f t="shared" si="13"/>
        <v>0</v>
      </c>
      <c r="M81" s="269">
        <f t="shared" si="13"/>
        <v>0</v>
      </c>
      <c r="N81" s="269">
        <f t="shared" si="13"/>
        <v>0</v>
      </c>
      <c r="O81" s="269">
        <f t="shared" si="13"/>
        <v>0</v>
      </c>
      <c r="P81" s="269">
        <f t="shared" si="13"/>
        <v>0</v>
      </c>
      <c r="Q81" s="269">
        <f t="shared" si="13"/>
        <v>0</v>
      </c>
      <c r="R81" s="269">
        <f t="shared" si="13"/>
        <v>0</v>
      </c>
      <c r="S81" s="269">
        <f t="shared" si="13"/>
        <v>0</v>
      </c>
      <c r="T81" s="269">
        <f t="shared" si="13"/>
        <v>0</v>
      </c>
      <c r="U81" s="269">
        <f t="shared" si="13"/>
        <v>0</v>
      </c>
      <c r="V81" s="269">
        <f t="shared" si="13"/>
        <v>0</v>
      </c>
      <c r="W81" s="269">
        <f t="shared" si="13"/>
        <v>0</v>
      </c>
      <c r="X81" s="269">
        <f t="shared" si="13"/>
        <v>0</v>
      </c>
      <c r="Y81" s="269">
        <f t="shared" si="13"/>
        <v>0</v>
      </c>
      <c r="Z81" s="269">
        <f t="shared" si="13"/>
        <v>0</v>
      </c>
      <c r="AA81" s="269">
        <f t="shared" si="13"/>
        <v>0</v>
      </c>
    </row>
    <row r="82" spans="1:27" s="123" customFormat="1" ht="30" customHeight="1" thickBot="1">
      <c r="A82" s="145"/>
      <c r="B82" s="172"/>
      <c r="C82" s="130"/>
      <c r="D82" s="172"/>
      <c r="E82" s="130"/>
      <c r="F82" s="131">
        <f>L82</f>
        <v>0</v>
      </c>
      <c r="G82" s="131">
        <f>M82</f>
        <v>0</v>
      </c>
      <c r="H82" s="131">
        <f>P82</f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2">
        <v>0</v>
      </c>
      <c r="P82" s="131">
        <f>SUM(N82:O82)</f>
        <v>0</v>
      </c>
      <c r="Q82" s="131">
        <v>0</v>
      </c>
      <c r="R82" s="131">
        <v>0</v>
      </c>
      <c r="S82" s="131">
        <v>0</v>
      </c>
      <c r="T82" s="132">
        <v>0</v>
      </c>
      <c r="U82" s="131">
        <f>SUM(S82:T82)</f>
        <v>0</v>
      </c>
      <c r="V82" s="131">
        <v>0</v>
      </c>
      <c r="W82" s="131">
        <v>0</v>
      </c>
      <c r="X82" s="131">
        <v>0</v>
      </c>
      <c r="Y82" s="132">
        <v>0</v>
      </c>
      <c r="Z82" s="131">
        <f>SUM(X82:Y82)</f>
        <v>0</v>
      </c>
      <c r="AA82" s="133">
        <f>P82+U82+Z82</f>
        <v>0</v>
      </c>
    </row>
    <row r="83" spans="1:27" s="5" customFormat="1" ht="21" customHeight="1" thickBot="1">
      <c r="A83" s="1123" t="s">
        <v>573</v>
      </c>
      <c r="B83" s="1124"/>
      <c r="C83" s="1124"/>
      <c r="D83" s="1124"/>
      <c r="E83" s="1125"/>
      <c r="F83" s="269">
        <f aca="true" t="shared" si="14" ref="F83:AA83">SUM(F84)</f>
        <v>0</v>
      </c>
      <c r="G83" s="269">
        <f t="shared" si="14"/>
        <v>0</v>
      </c>
      <c r="H83" s="269">
        <f t="shared" si="14"/>
        <v>0</v>
      </c>
      <c r="I83" s="269">
        <f t="shared" si="14"/>
        <v>0</v>
      </c>
      <c r="J83" s="269">
        <f t="shared" si="14"/>
        <v>0</v>
      </c>
      <c r="K83" s="269">
        <f t="shared" si="14"/>
        <v>0</v>
      </c>
      <c r="L83" s="269">
        <f t="shared" si="14"/>
        <v>0</v>
      </c>
      <c r="M83" s="269">
        <f t="shared" si="14"/>
        <v>0</v>
      </c>
      <c r="N83" s="269">
        <f t="shared" si="14"/>
        <v>0</v>
      </c>
      <c r="O83" s="269">
        <f t="shared" si="14"/>
        <v>0</v>
      </c>
      <c r="P83" s="269">
        <f t="shared" si="14"/>
        <v>0</v>
      </c>
      <c r="Q83" s="269">
        <f t="shared" si="14"/>
        <v>0</v>
      </c>
      <c r="R83" s="269">
        <f t="shared" si="14"/>
        <v>0</v>
      </c>
      <c r="S83" s="269">
        <f t="shared" si="14"/>
        <v>0</v>
      </c>
      <c r="T83" s="269">
        <f t="shared" si="14"/>
        <v>0</v>
      </c>
      <c r="U83" s="269">
        <f t="shared" si="14"/>
        <v>0</v>
      </c>
      <c r="V83" s="269">
        <f t="shared" si="14"/>
        <v>0</v>
      </c>
      <c r="W83" s="269">
        <f t="shared" si="14"/>
        <v>0</v>
      </c>
      <c r="X83" s="269">
        <f t="shared" si="14"/>
        <v>0</v>
      </c>
      <c r="Y83" s="269">
        <f t="shared" si="14"/>
        <v>0</v>
      </c>
      <c r="Z83" s="269">
        <f t="shared" si="14"/>
        <v>0</v>
      </c>
      <c r="AA83" s="269">
        <f t="shared" si="14"/>
        <v>0</v>
      </c>
    </row>
    <row r="84" spans="1:27" s="123" customFormat="1" ht="30" customHeight="1" thickBot="1">
      <c r="A84" s="145"/>
      <c r="B84" s="172"/>
      <c r="C84" s="130"/>
      <c r="D84" s="172"/>
      <c r="E84" s="130"/>
      <c r="F84" s="131">
        <f>I84+L84+Q84+V84</f>
        <v>0</v>
      </c>
      <c r="G84" s="131">
        <f>J84+M84+R84+W84</f>
        <v>0</v>
      </c>
      <c r="H84" s="131">
        <f>K84+AA84</f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2">
        <v>0</v>
      </c>
      <c r="P84" s="131">
        <f>SUM(N84:O84)</f>
        <v>0</v>
      </c>
      <c r="Q84" s="131">
        <v>0</v>
      </c>
      <c r="R84" s="131">
        <v>0</v>
      </c>
      <c r="S84" s="131">
        <v>0</v>
      </c>
      <c r="T84" s="132">
        <v>0</v>
      </c>
      <c r="U84" s="131">
        <f>SUM(S84:T84)</f>
        <v>0</v>
      </c>
      <c r="V84" s="131">
        <v>0</v>
      </c>
      <c r="W84" s="131">
        <v>0</v>
      </c>
      <c r="X84" s="131">
        <v>0</v>
      </c>
      <c r="Y84" s="132">
        <v>0</v>
      </c>
      <c r="Z84" s="131">
        <f>SUM(X84:Y84)</f>
        <v>0</v>
      </c>
      <c r="AA84" s="133">
        <f>P84+U84+Z84</f>
        <v>0</v>
      </c>
    </row>
    <row r="85" spans="3:27" s="116" customFormat="1" ht="4.5" customHeight="1" thickBot="1">
      <c r="C85" s="162"/>
      <c r="E85" s="162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</row>
    <row r="86" spans="1:27" s="164" customFormat="1" ht="21.75" customHeight="1" thickBot="1">
      <c r="A86" s="1110" t="s">
        <v>86</v>
      </c>
      <c r="B86" s="1111"/>
      <c r="C86" s="1111"/>
      <c r="D86" s="1111"/>
      <c r="E86" s="1112"/>
      <c r="F86" s="270">
        <f aca="true" t="shared" si="15" ref="F86:AA86">F88+F90</f>
        <v>0</v>
      </c>
      <c r="G86" s="270">
        <f t="shared" si="15"/>
        <v>0</v>
      </c>
      <c r="H86" s="270">
        <f t="shared" si="15"/>
        <v>1250</v>
      </c>
      <c r="I86" s="270">
        <f t="shared" si="15"/>
        <v>0</v>
      </c>
      <c r="J86" s="270">
        <f t="shared" si="15"/>
        <v>0</v>
      </c>
      <c r="K86" s="270">
        <f t="shared" si="15"/>
        <v>1250</v>
      </c>
      <c r="L86" s="270">
        <f t="shared" si="15"/>
        <v>0</v>
      </c>
      <c r="M86" s="270">
        <f t="shared" si="15"/>
        <v>0</v>
      </c>
      <c r="N86" s="270">
        <f t="shared" si="15"/>
        <v>0</v>
      </c>
      <c r="O86" s="270">
        <f t="shared" si="15"/>
        <v>0</v>
      </c>
      <c r="P86" s="270">
        <f t="shared" si="15"/>
        <v>0</v>
      </c>
      <c r="Q86" s="270">
        <f t="shared" si="15"/>
        <v>0</v>
      </c>
      <c r="R86" s="270">
        <f t="shared" si="15"/>
        <v>0</v>
      </c>
      <c r="S86" s="270">
        <f t="shared" si="15"/>
        <v>0</v>
      </c>
      <c r="T86" s="270">
        <f t="shared" si="15"/>
        <v>0</v>
      </c>
      <c r="U86" s="270">
        <f t="shared" si="15"/>
        <v>0</v>
      </c>
      <c r="V86" s="270">
        <f t="shared" si="15"/>
        <v>0</v>
      </c>
      <c r="W86" s="270">
        <f t="shared" si="15"/>
        <v>0</v>
      </c>
      <c r="X86" s="270">
        <f t="shared" si="15"/>
        <v>0</v>
      </c>
      <c r="Y86" s="270">
        <f t="shared" si="15"/>
        <v>0</v>
      </c>
      <c r="Z86" s="270">
        <f t="shared" si="15"/>
        <v>0</v>
      </c>
      <c r="AA86" s="270">
        <f t="shared" si="15"/>
        <v>0</v>
      </c>
    </row>
    <row r="87" spans="3:27" s="116" customFormat="1" ht="4.5" customHeight="1" thickBot="1">
      <c r="C87" s="162"/>
      <c r="E87" s="162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</row>
    <row r="88" spans="1:27" s="5" customFormat="1" ht="21" customHeight="1" thickBot="1">
      <c r="A88" s="1123" t="s">
        <v>572</v>
      </c>
      <c r="B88" s="1124"/>
      <c r="C88" s="1124"/>
      <c r="D88" s="1124"/>
      <c r="E88" s="1125"/>
      <c r="F88" s="269">
        <f aca="true" t="shared" si="16" ref="F88:AA88">SUM(F89)</f>
        <v>0</v>
      </c>
      <c r="G88" s="269">
        <f t="shared" si="16"/>
        <v>0</v>
      </c>
      <c r="H88" s="269">
        <f t="shared" si="16"/>
        <v>0</v>
      </c>
      <c r="I88" s="269">
        <f t="shared" si="16"/>
        <v>0</v>
      </c>
      <c r="J88" s="269">
        <f t="shared" si="16"/>
        <v>0</v>
      </c>
      <c r="K88" s="269">
        <f t="shared" si="16"/>
        <v>0</v>
      </c>
      <c r="L88" s="269">
        <f t="shared" si="16"/>
        <v>0</v>
      </c>
      <c r="M88" s="269">
        <f t="shared" si="16"/>
        <v>0</v>
      </c>
      <c r="N88" s="269">
        <f t="shared" si="16"/>
        <v>0</v>
      </c>
      <c r="O88" s="269">
        <f t="shared" si="16"/>
        <v>0</v>
      </c>
      <c r="P88" s="269">
        <f t="shared" si="16"/>
        <v>0</v>
      </c>
      <c r="Q88" s="269">
        <f t="shared" si="16"/>
        <v>0</v>
      </c>
      <c r="R88" s="269">
        <f t="shared" si="16"/>
        <v>0</v>
      </c>
      <c r="S88" s="269">
        <f t="shared" si="16"/>
        <v>0</v>
      </c>
      <c r="T88" s="269">
        <f t="shared" si="16"/>
        <v>0</v>
      </c>
      <c r="U88" s="269">
        <f t="shared" si="16"/>
        <v>0</v>
      </c>
      <c r="V88" s="269">
        <f t="shared" si="16"/>
        <v>0</v>
      </c>
      <c r="W88" s="269">
        <f t="shared" si="16"/>
        <v>0</v>
      </c>
      <c r="X88" s="269">
        <f t="shared" si="16"/>
        <v>0</v>
      </c>
      <c r="Y88" s="269">
        <f t="shared" si="16"/>
        <v>0</v>
      </c>
      <c r="Z88" s="269">
        <f t="shared" si="16"/>
        <v>0</v>
      </c>
      <c r="AA88" s="269">
        <f t="shared" si="16"/>
        <v>0</v>
      </c>
    </row>
    <row r="89" spans="1:27" s="123" customFormat="1" ht="30" customHeight="1" thickBot="1">
      <c r="A89" s="145"/>
      <c r="B89" s="172"/>
      <c r="C89" s="130"/>
      <c r="D89" s="172"/>
      <c r="E89" s="130"/>
      <c r="F89" s="131">
        <f>I89+L89</f>
        <v>0</v>
      </c>
      <c r="G89" s="131">
        <f>J89+M89</f>
        <v>0</v>
      </c>
      <c r="H89" s="131">
        <f>K89+P89</f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2">
        <v>0</v>
      </c>
      <c r="P89" s="131">
        <f>SUM(N89:O89)</f>
        <v>0</v>
      </c>
      <c r="Q89" s="131">
        <v>0</v>
      </c>
      <c r="R89" s="131">
        <v>0</v>
      </c>
      <c r="S89" s="131">
        <v>0</v>
      </c>
      <c r="T89" s="132">
        <v>0</v>
      </c>
      <c r="U89" s="131">
        <f>SUM(S89:T89)</f>
        <v>0</v>
      </c>
      <c r="V89" s="131">
        <v>0</v>
      </c>
      <c r="W89" s="131">
        <v>0</v>
      </c>
      <c r="X89" s="131">
        <v>0</v>
      </c>
      <c r="Y89" s="132">
        <v>0</v>
      </c>
      <c r="Z89" s="131">
        <f>SUM(X89:Y89)</f>
        <v>0</v>
      </c>
      <c r="AA89" s="133">
        <f>P89+U89+Z89</f>
        <v>0</v>
      </c>
    </row>
    <row r="90" spans="1:27" s="5" customFormat="1" ht="21" customHeight="1" thickBot="1">
      <c r="A90" s="1123" t="s">
        <v>573</v>
      </c>
      <c r="B90" s="1124"/>
      <c r="C90" s="1124"/>
      <c r="D90" s="1124"/>
      <c r="E90" s="1125"/>
      <c r="F90" s="269">
        <f>SUM(F91)</f>
        <v>0</v>
      </c>
      <c r="G90" s="269">
        <f aca="true" t="shared" si="17" ref="G90:N90">SUM(G91)</f>
        <v>0</v>
      </c>
      <c r="H90" s="269">
        <f t="shared" si="17"/>
        <v>1250</v>
      </c>
      <c r="I90" s="269">
        <f t="shared" si="17"/>
        <v>0</v>
      </c>
      <c r="J90" s="269">
        <f t="shared" si="17"/>
        <v>0</v>
      </c>
      <c r="K90" s="269">
        <f t="shared" si="17"/>
        <v>1250</v>
      </c>
      <c r="L90" s="269">
        <f t="shared" si="17"/>
        <v>0</v>
      </c>
      <c r="M90" s="269">
        <f t="shared" si="17"/>
        <v>0</v>
      </c>
      <c r="N90" s="269">
        <f t="shared" si="17"/>
        <v>0</v>
      </c>
      <c r="O90" s="269">
        <f aca="true" t="shared" si="18" ref="O90:AA90">SUM(O91)</f>
        <v>0</v>
      </c>
      <c r="P90" s="269">
        <f t="shared" si="18"/>
        <v>0</v>
      </c>
      <c r="Q90" s="269">
        <f t="shared" si="18"/>
        <v>0</v>
      </c>
      <c r="R90" s="269">
        <f t="shared" si="18"/>
        <v>0</v>
      </c>
      <c r="S90" s="269">
        <f t="shared" si="18"/>
        <v>0</v>
      </c>
      <c r="T90" s="269">
        <f t="shared" si="18"/>
        <v>0</v>
      </c>
      <c r="U90" s="269">
        <f t="shared" si="18"/>
        <v>0</v>
      </c>
      <c r="V90" s="269">
        <f t="shared" si="18"/>
        <v>0</v>
      </c>
      <c r="W90" s="269">
        <f t="shared" si="18"/>
        <v>0</v>
      </c>
      <c r="X90" s="269">
        <f t="shared" si="18"/>
        <v>0</v>
      </c>
      <c r="Y90" s="269">
        <f t="shared" si="18"/>
        <v>0</v>
      </c>
      <c r="Z90" s="269">
        <f t="shared" si="18"/>
        <v>0</v>
      </c>
      <c r="AA90" s="269">
        <f t="shared" si="18"/>
        <v>0</v>
      </c>
    </row>
    <row r="91" spans="1:27" s="123" customFormat="1" ht="30" customHeight="1">
      <c r="A91" s="1100" t="s">
        <v>550</v>
      </c>
      <c r="B91" s="1098" t="s">
        <v>496</v>
      </c>
      <c r="C91" s="1096" t="s">
        <v>88</v>
      </c>
      <c r="D91" s="1098" t="s">
        <v>513</v>
      </c>
      <c r="E91" s="1096" t="s">
        <v>579</v>
      </c>
      <c r="F91" s="1092">
        <f>L91</f>
        <v>0</v>
      </c>
      <c r="G91" s="1092">
        <f>M91</f>
        <v>0</v>
      </c>
      <c r="H91" s="1092">
        <v>1250</v>
      </c>
      <c r="I91" s="1092">
        <v>0</v>
      </c>
      <c r="J91" s="1092">
        <v>0</v>
      </c>
      <c r="K91" s="1092">
        <v>1250</v>
      </c>
      <c r="L91" s="1092">
        <v>0</v>
      </c>
      <c r="M91" s="1092">
        <v>0</v>
      </c>
      <c r="N91" s="1092">
        <v>0</v>
      </c>
      <c r="O91" s="1094">
        <v>0</v>
      </c>
      <c r="P91" s="141">
        <f>SUM(N91:O91)</f>
        <v>0</v>
      </c>
      <c r="Q91" s="1092">
        <v>0</v>
      </c>
      <c r="R91" s="1092">
        <v>0</v>
      </c>
      <c r="S91" s="1092">
        <v>0</v>
      </c>
      <c r="T91" s="1094">
        <v>0</v>
      </c>
      <c r="U91" s="141">
        <f>SUM(S91:T91)</f>
        <v>0</v>
      </c>
      <c r="V91" s="1092">
        <v>0</v>
      </c>
      <c r="W91" s="1092">
        <v>0</v>
      </c>
      <c r="X91" s="1092">
        <v>0</v>
      </c>
      <c r="Y91" s="1094">
        <v>0</v>
      </c>
      <c r="Z91" s="141">
        <f>SUM(X91:Y91)</f>
        <v>0</v>
      </c>
      <c r="AA91" s="128">
        <f>P91+U91+Z91</f>
        <v>0</v>
      </c>
    </row>
    <row r="92" spans="1:27" s="123" customFormat="1" ht="30" customHeight="1" thickBot="1">
      <c r="A92" s="1101"/>
      <c r="B92" s="1091"/>
      <c r="C92" s="1097"/>
      <c r="D92" s="1091"/>
      <c r="E92" s="1097"/>
      <c r="F92" s="1093"/>
      <c r="G92" s="1093"/>
      <c r="H92" s="1093"/>
      <c r="I92" s="1093"/>
      <c r="J92" s="1093"/>
      <c r="K92" s="1093"/>
      <c r="L92" s="1093"/>
      <c r="M92" s="1093"/>
      <c r="N92" s="1093"/>
      <c r="O92" s="1095"/>
      <c r="P92" s="433" t="s">
        <v>258</v>
      </c>
      <c r="Q92" s="1093"/>
      <c r="R92" s="1093"/>
      <c r="S92" s="1093"/>
      <c r="T92" s="1095"/>
      <c r="U92" s="433" t="s">
        <v>258</v>
      </c>
      <c r="V92" s="1093"/>
      <c r="W92" s="1093"/>
      <c r="X92" s="1093"/>
      <c r="Y92" s="1095"/>
      <c r="Z92" s="433" t="s">
        <v>258</v>
      </c>
      <c r="AA92" s="434" t="s">
        <v>258</v>
      </c>
    </row>
    <row r="93" spans="1:27" s="164" customFormat="1" ht="21.75" customHeight="1" thickBot="1">
      <c r="A93" s="1110" t="s">
        <v>87</v>
      </c>
      <c r="B93" s="1111"/>
      <c r="C93" s="1111"/>
      <c r="D93" s="1111"/>
      <c r="E93" s="1112"/>
      <c r="F93" s="270">
        <f aca="true" t="shared" si="19" ref="F93:AA93">F95+F98</f>
        <v>0</v>
      </c>
      <c r="G93" s="270">
        <f t="shared" si="19"/>
        <v>0</v>
      </c>
      <c r="H93" s="270">
        <f t="shared" si="19"/>
        <v>0</v>
      </c>
      <c r="I93" s="270">
        <f t="shared" si="19"/>
        <v>0</v>
      </c>
      <c r="J93" s="270">
        <f t="shared" si="19"/>
        <v>0</v>
      </c>
      <c r="K93" s="270">
        <f t="shared" si="19"/>
        <v>0</v>
      </c>
      <c r="L93" s="270">
        <f t="shared" si="19"/>
        <v>0</v>
      </c>
      <c r="M93" s="270">
        <f t="shared" si="19"/>
        <v>0</v>
      </c>
      <c r="N93" s="270">
        <f t="shared" si="19"/>
        <v>0</v>
      </c>
      <c r="O93" s="270">
        <f t="shared" si="19"/>
        <v>0</v>
      </c>
      <c r="P93" s="270">
        <f t="shared" si="19"/>
        <v>0</v>
      </c>
      <c r="Q93" s="270">
        <f t="shared" si="19"/>
        <v>0</v>
      </c>
      <c r="R93" s="270">
        <f t="shared" si="19"/>
        <v>0</v>
      </c>
      <c r="S93" s="270">
        <f t="shared" si="19"/>
        <v>0</v>
      </c>
      <c r="T93" s="270">
        <f t="shared" si="19"/>
        <v>0</v>
      </c>
      <c r="U93" s="270">
        <f t="shared" si="19"/>
        <v>0</v>
      </c>
      <c r="V93" s="270">
        <f t="shared" si="19"/>
        <v>0</v>
      </c>
      <c r="W93" s="270">
        <f t="shared" si="19"/>
        <v>0</v>
      </c>
      <c r="X93" s="270">
        <f t="shared" si="19"/>
        <v>0</v>
      </c>
      <c r="Y93" s="270">
        <f t="shared" si="19"/>
        <v>0</v>
      </c>
      <c r="Z93" s="270">
        <f t="shared" si="19"/>
        <v>0</v>
      </c>
      <c r="AA93" s="270">
        <f t="shared" si="19"/>
        <v>0</v>
      </c>
    </row>
    <row r="94" spans="3:27" s="116" customFormat="1" ht="4.5" customHeight="1" thickBot="1">
      <c r="C94" s="162"/>
      <c r="E94" s="162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</row>
    <row r="95" spans="1:27" s="5" customFormat="1" ht="21" customHeight="1" thickBot="1">
      <c r="A95" s="1123" t="s">
        <v>580</v>
      </c>
      <c r="B95" s="1124"/>
      <c r="C95" s="1124"/>
      <c r="D95" s="1124"/>
      <c r="E95" s="1125"/>
      <c r="F95" s="269">
        <f>SUM(F97)</f>
        <v>0</v>
      </c>
      <c r="G95" s="269">
        <f aca="true" t="shared" si="20" ref="G95:N95">SUM(G97)</f>
        <v>0</v>
      </c>
      <c r="H95" s="269">
        <f t="shared" si="20"/>
        <v>0</v>
      </c>
      <c r="I95" s="269">
        <f t="shared" si="20"/>
        <v>0</v>
      </c>
      <c r="J95" s="269">
        <f t="shared" si="20"/>
        <v>0</v>
      </c>
      <c r="K95" s="269">
        <f t="shared" si="20"/>
        <v>0</v>
      </c>
      <c r="L95" s="269">
        <f t="shared" si="20"/>
        <v>0</v>
      </c>
      <c r="M95" s="269">
        <f t="shared" si="20"/>
        <v>0</v>
      </c>
      <c r="N95" s="269">
        <f t="shared" si="20"/>
        <v>0</v>
      </c>
      <c r="O95" s="269">
        <f aca="true" t="shared" si="21" ref="O95:AA95">SUM(O97)</f>
        <v>0</v>
      </c>
      <c r="P95" s="269">
        <f t="shared" si="21"/>
        <v>0</v>
      </c>
      <c r="Q95" s="269">
        <f t="shared" si="21"/>
        <v>0</v>
      </c>
      <c r="R95" s="269">
        <f t="shared" si="21"/>
        <v>0</v>
      </c>
      <c r="S95" s="269">
        <f t="shared" si="21"/>
        <v>0</v>
      </c>
      <c r="T95" s="269">
        <f t="shared" si="21"/>
        <v>0</v>
      </c>
      <c r="U95" s="269">
        <f t="shared" si="21"/>
        <v>0</v>
      </c>
      <c r="V95" s="269">
        <f t="shared" si="21"/>
        <v>0</v>
      </c>
      <c r="W95" s="269">
        <f t="shared" si="21"/>
        <v>0</v>
      </c>
      <c r="X95" s="269">
        <f t="shared" si="21"/>
        <v>0</v>
      </c>
      <c r="Y95" s="269">
        <f t="shared" si="21"/>
        <v>0</v>
      </c>
      <c r="Z95" s="269">
        <f t="shared" si="21"/>
        <v>0</v>
      </c>
      <c r="AA95" s="269">
        <f t="shared" si="21"/>
        <v>0</v>
      </c>
    </row>
    <row r="96" spans="1:27" s="123" customFormat="1" ht="30" customHeight="1">
      <c r="A96" s="1100"/>
      <c r="B96" s="1098"/>
      <c r="C96" s="1096"/>
      <c r="D96" s="1098"/>
      <c r="E96" s="1096"/>
      <c r="F96" s="1092">
        <f>L96</f>
        <v>0</v>
      </c>
      <c r="G96" s="1092">
        <f>M96</f>
        <v>0</v>
      </c>
      <c r="H96" s="1092">
        <f>P96+P97</f>
        <v>0</v>
      </c>
      <c r="I96" s="1092">
        <v>0</v>
      </c>
      <c r="J96" s="1092">
        <v>0</v>
      </c>
      <c r="K96" s="1092">
        <v>0</v>
      </c>
      <c r="L96" s="1092">
        <v>0</v>
      </c>
      <c r="M96" s="1092">
        <v>0</v>
      </c>
      <c r="N96" s="1092">
        <v>0</v>
      </c>
      <c r="O96" s="1094">
        <v>0</v>
      </c>
      <c r="P96" s="141">
        <f>SUM(N96:O96)</f>
        <v>0</v>
      </c>
      <c r="Q96" s="1092">
        <v>0</v>
      </c>
      <c r="R96" s="1092">
        <v>0</v>
      </c>
      <c r="S96" s="1092">
        <v>0</v>
      </c>
      <c r="T96" s="1094">
        <v>0</v>
      </c>
      <c r="U96" s="141">
        <f>SUM(S96:T96)</f>
        <v>0</v>
      </c>
      <c r="V96" s="1092">
        <v>0</v>
      </c>
      <c r="W96" s="1092">
        <v>0</v>
      </c>
      <c r="X96" s="1092">
        <v>0</v>
      </c>
      <c r="Y96" s="1094">
        <v>0</v>
      </c>
      <c r="Z96" s="141">
        <f>SUM(X96:Y96)</f>
        <v>0</v>
      </c>
      <c r="AA96" s="128">
        <f>P96+U96+Z96</f>
        <v>0</v>
      </c>
    </row>
    <row r="97" spans="1:27" s="123" customFormat="1" ht="30" customHeight="1" thickBot="1">
      <c r="A97" s="1101"/>
      <c r="B97" s="1091"/>
      <c r="C97" s="1097"/>
      <c r="D97" s="1091"/>
      <c r="E97" s="1097"/>
      <c r="F97" s="1093"/>
      <c r="G97" s="1093"/>
      <c r="H97" s="1093"/>
      <c r="I97" s="1093"/>
      <c r="J97" s="1093"/>
      <c r="K97" s="1093"/>
      <c r="L97" s="1093"/>
      <c r="M97" s="1093"/>
      <c r="N97" s="1093"/>
      <c r="O97" s="1095"/>
      <c r="P97" s="433" t="s">
        <v>258</v>
      </c>
      <c r="Q97" s="1093"/>
      <c r="R97" s="1093"/>
      <c r="S97" s="1093"/>
      <c r="T97" s="1095"/>
      <c r="U97" s="433" t="s">
        <v>258</v>
      </c>
      <c r="V97" s="1093"/>
      <c r="W97" s="1093"/>
      <c r="X97" s="1093"/>
      <c r="Y97" s="1095"/>
      <c r="Z97" s="433" t="s">
        <v>258</v>
      </c>
      <c r="AA97" s="434" t="s">
        <v>258</v>
      </c>
    </row>
    <row r="98" spans="1:27" s="5" customFormat="1" ht="21" customHeight="1" thickBot="1">
      <c r="A98" s="1123" t="s">
        <v>573</v>
      </c>
      <c r="B98" s="1124"/>
      <c r="C98" s="1124"/>
      <c r="D98" s="1124"/>
      <c r="E98" s="1125"/>
      <c r="F98" s="269">
        <f>SUM(F99)</f>
        <v>0</v>
      </c>
      <c r="G98" s="269">
        <f aca="true" t="shared" si="22" ref="G98:N98">SUM(G99)</f>
        <v>0</v>
      </c>
      <c r="H98" s="269">
        <f t="shared" si="22"/>
        <v>0</v>
      </c>
      <c r="I98" s="269">
        <f t="shared" si="22"/>
        <v>0</v>
      </c>
      <c r="J98" s="269">
        <f t="shared" si="22"/>
        <v>0</v>
      </c>
      <c r="K98" s="269">
        <f t="shared" si="22"/>
        <v>0</v>
      </c>
      <c r="L98" s="269">
        <f t="shared" si="22"/>
        <v>0</v>
      </c>
      <c r="M98" s="269">
        <f t="shared" si="22"/>
        <v>0</v>
      </c>
      <c r="N98" s="269">
        <f t="shared" si="22"/>
        <v>0</v>
      </c>
      <c r="O98" s="269">
        <f aca="true" t="shared" si="23" ref="O98:AA98">SUM(O99)</f>
        <v>0</v>
      </c>
      <c r="P98" s="269">
        <f t="shared" si="23"/>
        <v>0</v>
      </c>
      <c r="Q98" s="269">
        <f t="shared" si="23"/>
        <v>0</v>
      </c>
      <c r="R98" s="269">
        <f t="shared" si="23"/>
        <v>0</v>
      </c>
      <c r="S98" s="269">
        <f t="shared" si="23"/>
        <v>0</v>
      </c>
      <c r="T98" s="269">
        <f t="shared" si="23"/>
        <v>0</v>
      </c>
      <c r="U98" s="269">
        <f t="shared" si="23"/>
        <v>0</v>
      </c>
      <c r="V98" s="269">
        <f t="shared" si="23"/>
        <v>0</v>
      </c>
      <c r="W98" s="269">
        <f t="shared" si="23"/>
        <v>0</v>
      </c>
      <c r="X98" s="269">
        <f t="shared" si="23"/>
        <v>0</v>
      </c>
      <c r="Y98" s="269">
        <f t="shared" si="23"/>
        <v>0</v>
      </c>
      <c r="Z98" s="269">
        <f t="shared" si="23"/>
        <v>0</v>
      </c>
      <c r="AA98" s="269">
        <f t="shared" si="23"/>
        <v>0</v>
      </c>
    </row>
    <row r="99" spans="1:27" s="123" customFormat="1" ht="30" customHeight="1" thickBot="1">
      <c r="A99" s="145"/>
      <c r="B99" s="172"/>
      <c r="C99" s="130"/>
      <c r="D99" s="172"/>
      <c r="E99" s="130"/>
      <c r="F99" s="131">
        <f>I99+L99+Q99+V99</f>
        <v>0</v>
      </c>
      <c r="G99" s="131">
        <f>J99+M99+R99+W99</f>
        <v>0</v>
      </c>
      <c r="H99" s="131">
        <f>K99+AA99</f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2">
        <v>0</v>
      </c>
      <c r="P99" s="131">
        <f>SUM(N99:O99)</f>
        <v>0</v>
      </c>
      <c r="Q99" s="131">
        <v>0</v>
      </c>
      <c r="R99" s="131">
        <v>0</v>
      </c>
      <c r="S99" s="131">
        <v>0</v>
      </c>
      <c r="T99" s="132">
        <v>0</v>
      </c>
      <c r="U99" s="131">
        <f>SUM(S99:T99)</f>
        <v>0</v>
      </c>
      <c r="V99" s="131">
        <v>0</v>
      </c>
      <c r="W99" s="131">
        <v>0</v>
      </c>
      <c r="X99" s="131">
        <v>0</v>
      </c>
      <c r="Y99" s="132">
        <v>0</v>
      </c>
      <c r="Z99" s="131">
        <f>SUM(X99:Y99)</f>
        <v>0</v>
      </c>
      <c r="AA99" s="133">
        <f>P99+U99+Z99</f>
        <v>0</v>
      </c>
    </row>
    <row r="100" spans="1:26" s="123" customFormat="1" ht="12.75" customHeight="1">
      <c r="A100" s="115"/>
      <c r="B100" s="115"/>
      <c r="C100" s="117"/>
      <c r="D100" s="117"/>
      <c r="E100" s="118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:27" s="166" customFormat="1" ht="15" customHeight="1">
      <c r="A101" s="165" t="s">
        <v>397</v>
      </c>
      <c r="B101" s="1102" t="s">
        <v>11</v>
      </c>
      <c r="C101" s="1102"/>
      <c r="D101" s="1102"/>
      <c r="E101" s="1102"/>
      <c r="F101" s="1102"/>
      <c r="G101" s="1102"/>
      <c r="H101" s="1102"/>
      <c r="I101" s="1102"/>
      <c r="J101" s="1102"/>
      <c r="K101" s="1102"/>
      <c r="L101" s="1102"/>
      <c r="M101" s="1102"/>
      <c r="N101" s="1102"/>
      <c r="O101" s="1102"/>
      <c r="P101" s="1102"/>
      <c r="Q101" s="1102"/>
      <c r="R101" s="1102"/>
      <c r="S101" s="1102"/>
      <c r="T101" s="1102"/>
      <c r="U101" s="1102"/>
      <c r="V101" s="1102"/>
      <c r="W101" s="1102"/>
      <c r="X101" s="1102"/>
      <c r="Y101" s="1102"/>
      <c r="Z101" s="1102"/>
      <c r="AA101" s="1102"/>
    </row>
    <row r="102" spans="1:26" s="167" customFormat="1" ht="12.75" customHeight="1">
      <c r="A102" s="148"/>
      <c r="B102" s="146"/>
      <c r="C102" s="148"/>
      <c r="D102" s="148"/>
      <c r="E102" s="148"/>
      <c r="F102" s="149"/>
      <c r="G102" s="149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7" s="166" customFormat="1" ht="15" customHeight="1">
      <c r="A103" s="168"/>
      <c r="B103" s="1102" t="s">
        <v>578</v>
      </c>
      <c r="C103" s="1102"/>
      <c r="D103" s="1102"/>
      <c r="E103" s="1102"/>
      <c r="F103" s="1102"/>
      <c r="G103" s="1102"/>
      <c r="H103" s="1102"/>
      <c r="I103" s="1102"/>
      <c r="J103" s="1102"/>
      <c r="K103" s="1102"/>
      <c r="L103" s="1102"/>
      <c r="M103" s="1102"/>
      <c r="N103" s="1102"/>
      <c r="O103" s="1102"/>
      <c r="P103" s="1102"/>
      <c r="Q103" s="1102"/>
      <c r="R103" s="1102"/>
      <c r="S103" s="1102"/>
      <c r="T103" s="1102"/>
      <c r="U103" s="1102"/>
      <c r="V103" s="1102"/>
      <c r="W103" s="1102"/>
      <c r="X103" s="1102"/>
      <c r="Y103" s="1102"/>
      <c r="Z103" s="1102"/>
      <c r="AA103" s="1102"/>
    </row>
    <row r="104" spans="1:26" s="123" customFormat="1" ht="12.75" customHeight="1">
      <c r="A104" s="115"/>
      <c r="B104" s="115"/>
      <c r="C104" s="117"/>
      <c r="D104" s="117"/>
      <c r="E104" s="118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:26" s="123" customFormat="1" ht="12.75" customHeight="1">
      <c r="A105" s="115"/>
      <c r="B105" s="115"/>
      <c r="C105" s="117"/>
      <c r="D105" s="117"/>
      <c r="E105" s="118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:26" s="123" customFormat="1" ht="12.75" customHeight="1">
      <c r="A106" s="115"/>
      <c r="B106" s="115"/>
      <c r="C106" s="117"/>
      <c r="D106" s="117"/>
      <c r="E106" s="118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6" s="123" customFormat="1" ht="12.75" customHeight="1">
      <c r="A107" s="115"/>
      <c r="B107" s="115"/>
      <c r="C107" s="117"/>
      <c r="D107" s="117"/>
      <c r="E107" s="118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s="123" customFormat="1" ht="12.75" customHeight="1">
      <c r="A108" s="115"/>
      <c r="B108" s="115"/>
      <c r="C108" s="117"/>
      <c r="D108" s="117"/>
      <c r="E108" s="118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s="123" customFormat="1" ht="12.75" customHeight="1">
      <c r="A109" s="115"/>
      <c r="B109" s="115"/>
      <c r="C109" s="117"/>
      <c r="D109" s="117"/>
      <c r="E109" s="118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:26" s="123" customFormat="1" ht="12.75" customHeight="1">
      <c r="A110" s="115"/>
      <c r="B110" s="115"/>
      <c r="C110" s="117"/>
      <c r="D110" s="117"/>
      <c r="E110" s="118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:26" s="123" customFormat="1" ht="12.75" customHeight="1">
      <c r="A111" s="115"/>
      <c r="B111" s="115"/>
      <c r="C111" s="117"/>
      <c r="D111" s="117"/>
      <c r="E111" s="118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:26" s="123" customFormat="1" ht="12.75" customHeight="1">
      <c r="A112" s="115"/>
      <c r="B112" s="115"/>
      <c r="C112" s="117"/>
      <c r="D112" s="117"/>
      <c r="E112" s="118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:26" s="123" customFormat="1" ht="12.75" customHeight="1">
      <c r="A113" s="115"/>
      <c r="B113" s="115"/>
      <c r="C113" s="117"/>
      <c r="D113" s="117"/>
      <c r="E113" s="118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:26" s="123" customFormat="1" ht="12.75" customHeight="1">
      <c r="A114" s="115"/>
      <c r="B114" s="115"/>
      <c r="C114" s="117"/>
      <c r="D114" s="117"/>
      <c r="E114" s="118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:26" s="123" customFormat="1" ht="12.75" customHeight="1">
      <c r="A115" s="115"/>
      <c r="B115" s="115"/>
      <c r="C115" s="117"/>
      <c r="D115" s="117"/>
      <c r="E115" s="118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s="123" customFormat="1" ht="12.75" customHeight="1">
      <c r="A116" s="115"/>
      <c r="B116" s="115"/>
      <c r="C116" s="117"/>
      <c r="D116" s="117"/>
      <c r="E116" s="118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:26" s="123" customFormat="1" ht="12.75" customHeight="1">
      <c r="A117" s="115"/>
      <c r="B117" s="115"/>
      <c r="C117" s="117"/>
      <c r="D117" s="117"/>
      <c r="E117" s="118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:26" s="123" customFormat="1" ht="12.75" customHeight="1">
      <c r="A118" s="115"/>
      <c r="B118" s="115"/>
      <c r="C118" s="117"/>
      <c r="D118" s="117"/>
      <c r="E118" s="118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:26" s="123" customFormat="1" ht="12.75" customHeight="1">
      <c r="A119" s="115"/>
      <c r="B119" s="115"/>
      <c r="C119" s="117"/>
      <c r="D119" s="117"/>
      <c r="E119" s="118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s="123" customFormat="1" ht="12.75" customHeight="1">
      <c r="A120" s="115"/>
      <c r="B120" s="115"/>
      <c r="C120" s="117"/>
      <c r="D120" s="117"/>
      <c r="E120" s="118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:26" s="123" customFormat="1" ht="12.75" customHeight="1">
      <c r="A121" s="115"/>
      <c r="B121" s="115"/>
      <c r="C121" s="117"/>
      <c r="D121" s="117"/>
      <c r="E121" s="118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s="123" customFormat="1" ht="12.75" customHeight="1">
      <c r="A122" s="115"/>
      <c r="B122" s="115"/>
      <c r="C122" s="117"/>
      <c r="D122" s="117"/>
      <c r="E122" s="118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:26" s="123" customFormat="1" ht="12.75" customHeight="1">
      <c r="A123" s="115"/>
      <c r="B123" s="115"/>
      <c r="C123" s="117"/>
      <c r="D123" s="117"/>
      <c r="E123" s="118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s="123" customFormat="1" ht="12.75" customHeight="1">
      <c r="A124" s="115"/>
      <c r="B124" s="115"/>
      <c r="C124" s="117"/>
      <c r="D124" s="117"/>
      <c r="E124" s="118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s="123" customFormat="1" ht="12.75" customHeight="1">
      <c r="A125" s="115"/>
      <c r="B125" s="115"/>
      <c r="C125" s="117"/>
      <c r="D125" s="117"/>
      <c r="E125" s="118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s="123" customFormat="1" ht="12.75" customHeight="1">
      <c r="A126" s="115"/>
      <c r="B126" s="115"/>
      <c r="C126" s="117"/>
      <c r="D126" s="117"/>
      <c r="E126" s="118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:26" s="123" customFormat="1" ht="12.75" customHeight="1">
      <c r="A127" s="115"/>
      <c r="B127" s="115"/>
      <c r="C127" s="117"/>
      <c r="D127" s="117"/>
      <c r="E127" s="118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:26" s="123" customFormat="1" ht="12.75" customHeight="1">
      <c r="A128" s="115"/>
      <c r="B128" s="115"/>
      <c r="C128" s="117"/>
      <c r="D128" s="117"/>
      <c r="E128" s="118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:26" s="123" customFormat="1" ht="12.75" customHeight="1">
      <c r="A129" s="115"/>
      <c r="B129" s="115"/>
      <c r="C129" s="117"/>
      <c r="D129" s="117"/>
      <c r="E129" s="118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:26" s="123" customFormat="1" ht="12.75" customHeight="1">
      <c r="A130" s="115"/>
      <c r="B130" s="115"/>
      <c r="C130" s="117"/>
      <c r="D130" s="117"/>
      <c r="E130" s="118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s="123" customFormat="1" ht="12.75" customHeight="1">
      <c r="A131" s="115"/>
      <c r="B131" s="115"/>
      <c r="C131" s="117"/>
      <c r="D131" s="117"/>
      <c r="E131" s="118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:26" s="123" customFormat="1" ht="12.75" customHeight="1">
      <c r="A132" s="115"/>
      <c r="B132" s="115"/>
      <c r="C132" s="117"/>
      <c r="D132" s="117"/>
      <c r="E132" s="118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:26" s="123" customFormat="1" ht="12.75" customHeight="1">
      <c r="A133" s="115"/>
      <c r="B133" s="115"/>
      <c r="C133" s="117"/>
      <c r="D133" s="117"/>
      <c r="E133" s="118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:26" s="123" customFormat="1" ht="12.75" customHeight="1">
      <c r="A134" s="115"/>
      <c r="B134" s="115"/>
      <c r="C134" s="117"/>
      <c r="D134" s="117"/>
      <c r="E134" s="118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:26" s="123" customFormat="1" ht="12.75" customHeight="1">
      <c r="A135" s="115"/>
      <c r="B135" s="115"/>
      <c r="C135" s="117"/>
      <c r="D135" s="117"/>
      <c r="E135" s="118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:26" s="123" customFormat="1" ht="12.75" customHeight="1">
      <c r="A136" s="115"/>
      <c r="B136" s="115"/>
      <c r="C136" s="117"/>
      <c r="D136" s="117"/>
      <c r="E136" s="118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6" s="123" customFormat="1" ht="12.75" customHeight="1">
      <c r="A137" s="115"/>
      <c r="B137" s="115"/>
      <c r="C137" s="117"/>
      <c r="D137" s="117"/>
      <c r="E137" s="118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:26" s="123" customFormat="1" ht="12.75" customHeight="1">
      <c r="A138" s="115"/>
      <c r="B138" s="115"/>
      <c r="C138" s="117"/>
      <c r="D138" s="117"/>
      <c r="E138" s="118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:26" s="123" customFormat="1" ht="12.75" customHeight="1">
      <c r="A139" s="115"/>
      <c r="B139" s="115"/>
      <c r="C139" s="117"/>
      <c r="D139" s="117"/>
      <c r="E139" s="118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:26" s="123" customFormat="1" ht="12.75" customHeight="1">
      <c r="A140" s="115"/>
      <c r="B140" s="115"/>
      <c r="C140" s="117"/>
      <c r="D140" s="117"/>
      <c r="E140" s="118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:26" s="123" customFormat="1" ht="12.75" customHeight="1">
      <c r="A141" s="115"/>
      <c r="B141" s="115"/>
      <c r="C141" s="117"/>
      <c r="D141" s="117"/>
      <c r="E141" s="118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s="123" customFormat="1" ht="12.75" customHeight="1">
      <c r="A142" s="115"/>
      <c r="B142" s="115"/>
      <c r="C142" s="117"/>
      <c r="D142" s="117"/>
      <c r="E142" s="118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:26" s="123" customFormat="1" ht="12.75" customHeight="1">
      <c r="A143" s="115"/>
      <c r="B143" s="115"/>
      <c r="C143" s="117"/>
      <c r="D143" s="117"/>
      <c r="E143" s="118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7" s="151" customFormat="1" ht="22.5" customHeight="1">
      <c r="A144" s="1083" t="s">
        <v>567</v>
      </c>
      <c r="B144" s="1083"/>
      <c r="C144" s="1083"/>
      <c r="D144" s="1083"/>
      <c r="E144" s="1083"/>
      <c r="F144" s="1083"/>
      <c r="G144" s="1083"/>
      <c r="H144" s="1083"/>
      <c r="I144" s="1083"/>
      <c r="J144" s="1083"/>
      <c r="K144" s="1083"/>
      <c r="L144" s="1083"/>
      <c r="M144" s="1083"/>
      <c r="N144" s="1083"/>
      <c r="O144" s="1083"/>
      <c r="P144" s="1083"/>
      <c r="Q144" s="1083"/>
      <c r="R144" s="1083"/>
      <c r="S144" s="1083"/>
      <c r="T144" s="1083"/>
      <c r="U144" s="1083"/>
      <c r="V144" s="1083"/>
      <c r="W144" s="1083"/>
      <c r="X144" s="1083"/>
      <c r="Y144" s="1083"/>
      <c r="Z144" s="1083"/>
      <c r="AA144" s="1083"/>
    </row>
    <row r="146" spans="1:26" s="115" customFormat="1" ht="21.75" customHeight="1">
      <c r="A146" s="115" t="s">
        <v>223</v>
      </c>
      <c r="C146" s="117"/>
      <c r="E146" s="117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spans="1:27" s="115" customFormat="1" ht="21" customHeight="1" thickBot="1">
      <c r="A147" s="154" t="s">
        <v>462</v>
      </c>
      <c r="B147" s="154"/>
      <c r="C147" s="155"/>
      <c r="D147" s="154"/>
      <c r="E147" s="155"/>
      <c r="F147" s="156"/>
      <c r="G147" s="156"/>
      <c r="H147" s="156"/>
      <c r="I147" s="156"/>
      <c r="J147" s="157"/>
      <c r="K147" s="158"/>
      <c r="L147" s="156"/>
      <c r="M147" s="156"/>
      <c r="N147" s="158"/>
      <c r="O147" s="158"/>
      <c r="P147" s="158"/>
      <c r="Q147" s="156"/>
      <c r="R147" s="156"/>
      <c r="S147" s="158"/>
      <c r="T147" s="158"/>
      <c r="U147" s="158"/>
      <c r="V147" s="158"/>
      <c r="W147" s="187"/>
      <c r="X147" s="1085" t="s">
        <v>565</v>
      </c>
      <c r="Y147" s="1085"/>
      <c r="Z147" s="1085"/>
      <c r="AA147" s="1085"/>
    </row>
    <row r="148" spans="1:27" s="146" customFormat="1" ht="30" customHeight="1" thickBot="1">
      <c r="A148" s="1127" t="s">
        <v>465</v>
      </c>
      <c r="B148" s="1127" t="s">
        <v>466</v>
      </c>
      <c r="C148" s="1120" t="s">
        <v>153</v>
      </c>
      <c r="D148" s="1127" t="s">
        <v>467</v>
      </c>
      <c r="E148" s="1120" t="s">
        <v>154</v>
      </c>
      <c r="F148" s="1113" t="s">
        <v>463</v>
      </c>
      <c r="G148" s="1126"/>
      <c r="H148" s="1114"/>
      <c r="I148" s="1113" t="s">
        <v>569</v>
      </c>
      <c r="J148" s="1126"/>
      <c r="K148" s="1114"/>
      <c r="L148" s="1113" t="s">
        <v>514</v>
      </c>
      <c r="M148" s="1126"/>
      <c r="N148" s="1126"/>
      <c r="O148" s="1126"/>
      <c r="P148" s="1114"/>
      <c r="Q148" s="1113" t="s">
        <v>547</v>
      </c>
      <c r="R148" s="1126"/>
      <c r="S148" s="1126"/>
      <c r="T148" s="1126"/>
      <c r="U148" s="1114"/>
      <c r="V148" s="1113" t="s">
        <v>570</v>
      </c>
      <c r="W148" s="1126"/>
      <c r="X148" s="1126"/>
      <c r="Y148" s="1126"/>
      <c r="Z148" s="1114"/>
      <c r="AA148" s="1117" t="s">
        <v>571</v>
      </c>
    </row>
    <row r="149" spans="1:27" s="146" customFormat="1" ht="21.75" customHeight="1" thickBot="1">
      <c r="A149" s="1128"/>
      <c r="B149" s="1128"/>
      <c r="C149" s="1121"/>
      <c r="D149" s="1128"/>
      <c r="E149" s="1121"/>
      <c r="F149" s="1113" t="s">
        <v>469</v>
      </c>
      <c r="G149" s="1114"/>
      <c r="H149" s="1105" t="s">
        <v>464</v>
      </c>
      <c r="I149" s="1113" t="s">
        <v>469</v>
      </c>
      <c r="J149" s="1114"/>
      <c r="K149" s="1105" t="s">
        <v>464</v>
      </c>
      <c r="L149" s="1113" t="s">
        <v>469</v>
      </c>
      <c r="M149" s="1114"/>
      <c r="N149" s="1115" t="s">
        <v>459</v>
      </c>
      <c r="O149" s="1103" t="s">
        <v>155</v>
      </c>
      <c r="P149" s="1105" t="s">
        <v>464</v>
      </c>
      <c r="Q149" s="1113" t="s">
        <v>469</v>
      </c>
      <c r="R149" s="1114"/>
      <c r="S149" s="1115" t="s">
        <v>459</v>
      </c>
      <c r="T149" s="1103" t="s">
        <v>155</v>
      </c>
      <c r="U149" s="1105" t="s">
        <v>464</v>
      </c>
      <c r="V149" s="1113" t="s">
        <v>469</v>
      </c>
      <c r="W149" s="1114"/>
      <c r="X149" s="1115" t="s">
        <v>459</v>
      </c>
      <c r="Y149" s="1103" t="s">
        <v>155</v>
      </c>
      <c r="Z149" s="1105" t="s">
        <v>464</v>
      </c>
      <c r="AA149" s="1118"/>
    </row>
    <row r="150" spans="1:27" s="146" customFormat="1" ht="21.75" customHeight="1" thickBot="1">
      <c r="A150" s="1129"/>
      <c r="B150" s="1129"/>
      <c r="C150" s="1122"/>
      <c r="D150" s="1129"/>
      <c r="E150" s="1122"/>
      <c r="F150" s="159" t="s">
        <v>359</v>
      </c>
      <c r="G150" s="159" t="s">
        <v>468</v>
      </c>
      <c r="H150" s="1106"/>
      <c r="I150" s="159" t="s">
        <v>359</v>
      </c>
      <c r="J150" s="159" t="s">
        <v>468</v>
      </c>
      <c r="K150" s="1106"/>
      <c r="L150" s="159" t="s">
        <v>359</v>
      </c>
      <c r="M150" s="159" t="s">
        <v>468</v>
      </c>
      <c r="N150" s="1116"/>
      <c r="O150" s="1104"/>
      <c r="P150" s="1106"/>
      <c r="Q150" s="160" t="s">
        <v>359</v>
      </c>
      <c r="R150" s="159" t="s">
        <v>468</v>
      </c>
      <c r="S150" s="1116"/>
      <c r="T150" s="1104"/>
      <c r="U150" s="1106"/>
      <c r="V150" s="159" t="s">
        <v>359</v>
      </c>
      <c r="W150" s="159" t="s">
        <v>468</v>
      </c>
      <c r="X150" s="1116"/>
      <c r="Y150" s="1104"/>
      <c r="Z150" s="1106"/>
      <c r="AA150" s="1119"/>
    </row>
    <row r="151" spans="1:27" s="161" customFormat="1" ht="22.5" customHeight="1" thickBot="1">
      <c r="A151" s="1107" t="s">
        <v>455</v>
      </c>
      <c r="B151" s="1108"/>
      <c r="C151" s="1108"/>
      <c r="D151" s="1108"/>
      <c r="E151" s="1109"/>
      <c r="F151" s="272">
        <f>F153+F160+F167</f>
        <v>0</v>
      </c>
      <c r="G151" s="272">
        <f aca="true" t="shared" si="24" ref="G151:AA151">G153+G160+G167</f>
        <v>0</v>
      </c>
      <c r="H151" s="272">
        <f t="shared" si="24"/>
        <v>2000</v>
      </c>
      <c r="I151" s="272">
        <f t="shared" si="24"/>
        <v>0</v>
      </c>
      <c r="J151" s="272">
        <f t="shared" si="24"/>
        <v>0</v>
      </c>
      <c r="K151" s="272">
        <f t="shared" si="24"/>
        <v>2000</v>
      </c>
      <c r="L151" s="272">
        <f t="shared" si="24"/>
        <v>0</v>
      </c>
      <c r="M151" s="272">
        <f t="shared" si="24"/>
        <v>0</v>
      </c>
      <c r="N151" s="272">
        <f t="shared" si="24"/>
        <v>0</v>
      </c>
      <c r="O151" s="272">
        <f t="shared" si="24"/>
        <v>0</v>
      </c>
      <c r="P151" s="272">
        <f t="shared" si="24"/>
        <v>0</v>
      </c>
      <c r="Q151" s="272">
        <f t="shared" si="24"/>
        <v>0</v>
      </c>
      <c r="R151" s="272">
        <f t="shared" si="24"/>
        <v>0</v>
      </c>
      <c r="S151" s="272">
        <f t="shared" si="24"/>
        <v>0</v>
      </c>
      <c r="T151" s="272">
        <f t="shared" si="24"/>
        <v>0</v>
      </c>
      <c r="U151" s="272">
        <f t="shared" si="24"/>
        <v>0</v>
      </c>
      <c r="V151" s="272">
        <f t="shared" si="24"/>
        <v>0</v>
      </c>
      <c r="W151" s="272">
        <f t="shared" si="24"/>
        <v>0</v>
      </c>
      <c r="X151" s="272">
        <f t="shared" si="24"/>
        <v>0</v>
      </c>
      <c r="Y151" s="272">
        <f t="shared" si="24"/>
        <v>0</v>
      </c>
      <c r="Z151" s="272">
        <f t="shared" si="24"/>
        <v>0</v>
      </c>
      <c r="AA151" s="272">
        <f t="shared" si="24"/>
        <v>0</v>
      </c>
    </row>
    <row r="152" spans="3:27" s="116" customFormat="1" ht="4.5" customHeight="1" thickBot="1">
      <c r="C152" s="162"/>
      <c r="E152" s="162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</row>
    <row r="153" spans="1:27" s="164" customFormat="1" ht="21.75" customHeight="1" thickBot="1">
      <c r="A153" s="1110" t="s">
        <v>85</v>
      </c>
      <c r="B153" s="1111"/>
      <c r="C153" s="1111"/>
      <c r="D153" s="1111"/>
      <c r="E153" s="1112"/>
      <c r="F153" s="270">
        <f aca="true" t="shared" si="25" ref="F153:AA153">F155+F157</f>
        <v>0</v>
      </c>
      <c r="G153" s="270">
        <f t="shared" si="25"/>
        <v>0</v>
      </c>
      <c r="H153" s="270">
        <f t="shared" si="25"/>
        <v>0</v>
      </c>
      <c r="I153" s="270">
        <f t="shared" si="25"/>
        <v>0</v>
      </c>
      <c r="J153" s="270">
        <f t="shared" si="25"/>
        <v>0</v>
      </c>
      <c r="K153" s="270">
        <f t="shared" si="25"/>
        <v>0</v>
      </c>
      <c r="L153" s="270">
        <f t="shared" si="25"/>
        <v>0</v>
      </c>
      <c r="M153" s="270">
        <f t="shared" si="25"/>
        <v>0</v>
      </c>
      <c r="N153" s="270">
        <f t="shared" si="25"/>
        <v>0</v>
      </c>
      <c r="O153" s="270">
        <f t="shared" si="25"/>
        <v>0</v>
      </c>
      <c r="P153" s="270">
        <f t="shared" si="25"/>
        <v>0</v>
      </c>
      <c r="Q153" s="270">
        <f t="shared" si="25"/>
        <v>0</v>
      </c>
      <c r="R153" s="270">
        <f t="shared" si="25"/>
        <v>0</v>
      </c>
      <c r="S153" s="270">
        <f t="shared" si="25"/>
        <v>0</v>
      </c>
      <c r="T153" s="270">
        <f t="shared" si="25"/>
        <v>0</v>
      </c>
      <c r="U153" s="270">
        <f t="shared" si="25"/>
        <v>0</v>
      </c>
      <c r="V153" s="270">
        <f t="shared" si="25"/>
        <v>0</v>
      </c>
      <c r="W153" s="270">
        <f t="shared" si="25"/>
        <v>0</v>
      </c>
      <c r="X153" s="270">
        <f t="shared" si="25"/>
        <v>0</v>
      </c>
      <c r="Y153" s="270">
        <f t="shared" si="25"/>
        <v>0</v>
      </c>
      <c r="Z153" s="270">
        <f t="shared" si="25"/>
        <v>0</v>
      </c>
      <c r="AA153" s="270">
        <f t="shared" si="25"/>
        <v>0</v>
      </c>
    </row>
    <row r="154" spans="3:27" s="116" customFormat="1" ht="4.5" customHeight="1" thickBot="1">
      <c r="C154" s="162"/>
      <c r="E154" s="162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</row>
    <row r="155" spans="1:27" s="5" customFormat="1" ht="21" customHeight="1" thickBot="1">
      <c r="A155" s="1123" t="s">
        <v>572</v>
      </c>
      <c r="B155" s="1124"/>
      <c r="C155" s="1124"/>
      <c r="D155" s="1124"/>
      <c r="E155" s="1125"/>
      <c r="F155" s="269">
        <f aca="true" t="shared" si="26" ref="F155:AA155">SUM(F156)</f>
        <v>0</v>
      </c>
      <c r="G155" s="269">
        <f t="shared" si="26"/>
        <v>0</v>
      </c>
      <c r="H155" s="269">
        <f t="shared" si="26"/>
        <v>0</v>
      </c>
      <c r="I155" s="269">
        <f t="shared" si="26"/>
        <v>0</v>
      </c>
      <c r="J155" s="269">
        <f t="shared" si="26"/>
        <v>0</v>
      </c>
      <c r="K155" s="269">
        <f t="shared" si="26"/>
        <v>0</v>
      </c>
      <c r="L155" s="269">
        <f t="shared" si="26"/>
        <v>0</v>
      </c>
      <c r="M155" s="269">
        <f t="shared" si="26"/>
        <v>0</v>
      </c>
      <c r="N155" s="269">
        <f t="shared" si="26"/>
        <v>0</v>
      </c>
      <c r="O155" s="269">
        <f t="shared" si="26"/>
        <v>0</v>
      </c>
      <c r="P155" s="269">
        <f t="shared" si="26"/>
        <v>0</v>
      </c>
      <c r="Q155" s="269">
        <f t="shared" si="26"/>
        <v>0</v>
      </c>
      <c r="R155" s="269">
        <f t="shared" si="26"/>
        <v>0</v>
      </c>
      <c r="S155" s="269">
        <f t="shared" si="26"/>
        <v>0</v>
      </c>
      <c r="T155" s="269">
        <f t="shared" si="26"/>
        <v>0</v>
      </c>
      <c r="U155" s="269">
        <f t="shared" si="26"/>
        <v>0</v>
      </c>
      <c r="V155" s="269">
        <f t="shared" si="26"/>
        <v>0</v>
      </c>
      <c r="W155" s="269">
        <f t="shared" si="26"/>
        <v>0</v>
      </c>
      <c r="X155" s="269">
        <f t="shared" si="26"/>
        <v>0</v>
      </c>
      <c r="Y155" s="269">
        <f t="shared" si="26"/>
        <v>0</v>
      </c>
      <c r="Z155" s="269">
        <f t="shared" si="26"/>
        <v>0</v>
      </c>
      <c r="AA155" s="269">
        <f t="shared" si="26"/>
        <v>0</v>
      </c>
    </row>
    <row r="156" spans="1:27" s="123" customFormat="1" ht="30" customHeight="1" thickBot="1">
      <c r="A156" s="145"/>
      <c r="B156" s="172"/>
      <c r="C156" s="130"/>
      <c r="D156" s="172"/>
      <c r="E156" s="130"/>
      <c r="F156" s="131">
        <f>L156</f>
        <v>0</v>
      </c>
      <c r="G156" s="131">
        <f>M156</f>
        <v>0</v>
      </c>
      <c r="H156" s="131">
        <f>P156</f>
        <v>0</v>
      </c>
      <c r="I156" s="131">
        <v>0</v>
      </c>
      <c r="J156" s="131">
        <v>0</v>
      </c>
      <c r="K156" s="131">
        <v>0</v>
      </c>
      <c r="L156" s="131">
        <v>0</v>
      </c>
      <c r="M156" s="131">
        <v>0</v>
      </c>
      <c r="N156" s="131">
        <v>0</v>
      </c>
      <c r="O156" s="132">
        <v>0</v>
      </c>
      <c r="P156" s="131">
        <f>SUM(N156:O156)</f>
        <v>0</v>
      </c>
      <c r="Q156" s="131">
        <v>0</v>
      </c>
      <c r="R156" s="131">
        <v>0</v>
      </c>
      <c r="S156" s="131">
        <v>0</v>
      </c>
      <c r="T156" s="132">
        <v>0</v>
      </c>
      <c r="U156" s="131">
        <f>SUM(S156:T156)</f>
        <v>0</v>
      </c>
      <c r="V156" s="131">
        <v>0</v>
      </c>
      <c r="W156" s="131">
        <v>0</v>
      </c>
      <c r="X156" s="131">
        <v>0</v>
      </c>
      <c r="Y156" s="132">
        <v>0</v>
      </c>
      <c r="Z156" s="131">
        <f>SUM(X156:Y156)</f>
        <v>0</v>
      </c>
      <c r="AA156" s="133">
        <f>P156+U156+Z156</f>
        <v>0</v>
      </c>
    </row>
    <row r="157" spans="1:27" s="5" customFormat="1" ht="21" customHeight="1" thickBot="1">
      <c r="A157" s="1123" t="s">
        <v>573</v>
      </c>
      <c r="B157" s="1124"/>
      <c r="C157" s="1124"/>
      <c r="D157" s="1124"/>
      <c r="E157" s="1125"/>
      <c r="F157" s="269">
        <f aca="true" t="shared" si="27" ref="F157:AA157">SUM(F158)</f>
        <v>0</v>
      </c>
      <c r="G157" s="269">
        <f t="shared" si="27"/>
        <v>0</v>
      </c>
      <c r="H157" s="269">
        <f t="shared" si="27"/>
        <v>0</v>
      </c>
      <c r="I157" s="269">
        <f t="shared" si="27"/>
        <v>0</v>
      </c>
      <c r="J157" s="269">
        <f t="shared" si="27"/>
        <v>0</v>
      </c>
      <c r="K157" s="269">
        <f t="shared" si="27"/>
        <v>0</v>
      </c>
      <c r="L157" s="269">
        <f t="shared" si="27"/>
        <v>0</v>
      </c>
      <c r="M157" s="269">
        <f t="shared" si="27"/>
        <v>0</v>
      </c>
      <c r="N157" s="269">
        <f t="shared" si="27"/>
        <v>0</v>
      </c>
      <c r="O157" s="269">
        <f t="shared" si="27"/>
        <v>0</v>
      </c>
      <c r="P157" s="269">
        <f t="shared" si="27"/>
        <v>0</v>
      </c>
      <c r="Q157" s="269">
        <f t="shared" si="27"/>
        <v>0</v>
      </c>
      <c r="R157" s="269">
        <f t="shared" si="27"/>
        <v>0</v>
      </c>
      <c r="S157" s="269">
        <f t="shared" si="27"/>
        <v>0</v>
      </c>
      <c r="T157" s="269">
        <f t="shared" si="27"/>
        <v>0</v>
      </c>
      <c r="U157" s="269">
        <f t="shared" si="27"/>
        <v>0</v>
      </c>
      <c r="V157" s="269">
        <f t="shared" si="27"/>
        <v>0</v>
      </c>
      <c r="W157" s="269">
        <f t="shared" si="27"/>
        <v>0</v>
      </c>
      <c r="X157" s="269">
        <f t="shared" si="27"/>
        <v>0</v>
      </c>
      <c r="Y157" s="269">
        <f t="shared" si="27"/>
        <v>0</v>
      </c>
      <c r="Z157" s="269">
        <f t="shared" si="27"/>
        <v>0</v>
      </c>
      <c r="AA157" s="269">
        <f t="shared" si="27"/>
        <v>0</v>
      </c>
    </row>
    <row r="158" spans="1:27" s="123" customFormat="1" ht="30" customHeight="1" thickBot="1">
      <c r="A158" s="145"/>
      <c r="B158" s="172"/>
      <c r="C158" s="130"/>
      <c r="D158" s="172"/>
      <c r="E158" s="130"/>
      <c r="F158" s="131">
        <f>I158+L158+Q158+V158</f>
        <v>0</v>
      </c>
      <c r="G158" s="131">
        <f>J158+M158+R158+W158</f>
        <v>0</v>
      </c>
      <c r="H158" s="131">
        <f>K158+AA158</f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2">
        <v>0</v>
      </c>
      <c r="P158" s="131">
        <f>SUM(N158:O158)</f>
        <v>0</v>
      </c>
      <c r="Q158" s="131">
        <v>0</v>
      </c>
      <c r="R158" s="131">
        <v>0</v>
      </c>
      <c r="S158" s="131">
        <v>0</v>
      </c>
      <c r="T158" s="132">
        <v>0</v>
      </c>
      <c r="U158" s="131">
        <f>SUM(S158:T158)</f>
        <v>0</v>
      </c>
      <c r="V158" s="131">
        <v>0</v>
      </c>
      <c r="W158" s="131">
        <v>0</v>
      </c>
      <c r="X158" s="131">
        <v>0</v>
      </c>
      <c r="Y158" s="132">
        <v>0</v>
      </c>
      <c r="Z158" s="131">
        <f>SUM(X158:Y158)</f>
        <v>0</v>
      </c>
      <c r="AA158" s="133">
        <f>P158+U158+Z158</f>
        <v>0</v>
      </c>
    </row>
    <row r="159" spans="3:27" s="116" customFormat="1" ht="4.5" customHeight="1" thickBot="1">
      <c r="C159" s="162"/>
      <c r="E159" s="162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</row>
    <row r="160" spans="1:27" s="164" customFormat="1" ht="21.75" customHeight="1" thickBot="1">
      <c r="A160" s="1110" t="s">
        <v>86</v>
      </c>
      <c r="B160" s="1111"/>
      <c r="C160" s="1111"/>
      <c r="D160" s="1111"/>
      <c r="E160" s="1112"/>
      <c r="F160" s="270">
        <f aca="true" t="shared" si="28" ref="F160:AA160">F162+F164</f>
        <v>0</v>
      </c>
      <c r="G160" s="270">
        <f t="shared" si="28"/>
        <v>0</v>
      </c>
      <c r="H160" s="270">
        <f t="shared" si="28"/>
        <v>2000</v>
      </c>
      <c r="I160" s="270">
        <f t="shared" si="28"/>
        <v>0</v>
      </c>
      <c r="J160" s="270">
        <f t="shared" si="28"/>
        <v>0</v>
      </c>
      <c r="K160" s="270">
        <f t="shared" si="28"/>
        <v>2000</v>
      </c>
      <c r="L160" s="270">
        <f t="shared" si="28"/>
        <v>0</v>
      </c>
      <c r="M160" s="270">
        <f t="shared" si="28"/>
        <v>0</v>
      </c>
      <c r="N160" s="270">
        <f t="shared" si="28"/>
        <v>0</v>
      </c>
      <c r="O160" s="270">
        <f t="shared" si="28"/>
        <v>0</v>
      </c>
      <c r="P160" s="270">
        <f t="shared" si="28"/>
        <v>0</v>
      </c>
      <c r="Q160" s="270">
        <f t="shared" si="28"/>
        <v>0</v>
      </c>
      <c r="R160" s="270">
        <f t="shared" si="28"/>
        <v>0</v>
      </c>
      <c r="S160" s="270">
        <f t="shared" si="28"/>
        <v>0</v>
      </c>
      <c r="T160" s="270">
        <f t="shared" si="28"/>
        <v>0</v>
      </c>
      <c r="U160" s="270">
        <f t="shared" si="28"/>
        <v>0</v>
      </c>
      <c r="V160" s="270">
        <f t="shared" si="28"/>
        <v>0</v>
      </c>
      <c r="W160" s="270">
        <f t="shared" si="28"/>
        <v>0</v>
      </c>
      <c r="X160" s="270">
        <f t="shared" si="28"/>
        <v>0</v>
      </c>
      <c r="Y160" s="270">
        <f t="shared" si="28"/>
        <v>0</v>
      </c>
      <c r="Z160" s="270">
        <f t="shared" si="28"/>
        <v>0</v>
      </c>
      <c r="AA160" s="270">
        <f t="shared" si="28"/>
        <v>0</v>
      </c>
    </row>
    <row r="161" spans="3:27" s="116" customFormat="1" ht="4.5" customHeight="1" thickBot="1">
      <c r="C161" s="162"/>
      <c r="E161" s="162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</row>
    <row r="162" spans="1:27" s="5" customFormat="1" ht="21" customHeight="1" thickBot="1">
      <c r="A162" s="1123" t="s">
        <v>572</v>
      </c>
      <c r="B162" s="1124"/>
      <c r="C162" s="1124"/>
      <c r="D162" s="1124"/>
      <c r="E162" s="1125"/>
      <c r="F162" s="269">
        <f aca="true" t="shared" si="29" ref="F162:AA162">SUM(F163)</f>
        <v>0</v>
      </c>
      <c r="G162" s="269">
        <f t="shared" si="29"/>
        <v>0</v>
      </c>
      <c r="H162" s="269">
        <f t="shared" si="29"/>
        <v>0</v>
      </c>
      <c r="I162" s="269">
        <f t="shared" si="29"/>
        <v>0</v>
      </c>
      <c r="J162" s="269">
        <f t="shared" si="29"/>
        <v>0</v>
      </c>
      <c r="K162" s="269">
        <f t="shared" si="29"/>
        <v>0</v>
      </c>
      <c r="L162" s="269">
        <f t="shared" si="29"/>
        <v>0</v>
      </c>
      <c r="M162" s="269">
        <f t="shared" si="29"/>
        <v>0</v>
      </c>
      <c r="N162" s="269">
        <f t="shared" si="29"/>
        <v>0</v>
      </c>
      <c r="O162" s="269">
        <f t="shared" si="29"/>
        <v>0</v>
      </c>
      <c r="P162" s="269">
        <f t="shared" si="29"/>
        <v>0</v>
      </c>
      <c r="Q162" s="269">
        <f t="shared" si="29"/>
        <v>0</v>
      </c>
      <c r="R162" s="269">
        <f t="shared" si="29"/>
        <v>0</v>
      </c>
      <c r="S162" s="269">
        <f t="shared" si="29"/>
        <v>0</v>
      </c>
      <c r="T162" s="269">
        <f t="shared" si="29"/>
        <v>0</v>
      </c>
      <c r="U162" s="269">
        <f t="shared" si="29"/>
        <v>0</v>
      </c>
      <c r="V162" s="269">
        <f t="shared" si="29"/>
        <v>0</v>
      </c>
      <c r="W162" s="269">
        <f t="shared" si="29"/>
        <v>0</v>
      </c>
      <c r="X162" s="269">
        <f t="shared" si="29"/>
        <v>0</v>
      </c>
      <c r="Y162" s="269">
        <f t="shared" si="29"/>
        <v>0</v>
      </c>
      <c r="Z162" s="269">
        <f t="shared" si="29"/>
        <v>0</v>
      </c>
      <c r="AA162" s="269">
        <f t="shared" si="29"/>
        <v>0</v>
      </c>
    </row>
    <row r="163" spans="1:27" s="123" customFormat="1" ht="30" customHeight="1" thickBot="1">
      <c r="A163" s="145"/>
      <c r="B163" s="172"/>
      <c r="C163" s="130"/>
      <c r="D163" s="172"/>
      <c r="E163" s="130"/>
      <c r="F163" s="131">
        <f>I163+L163</f>
        <v>0</v>
      </c>
      <c r="G163" s="131">
        <f>J163+M163</f>
        <v>0</v>
      </c>
      <c r="H163" s="131">
        <f>K163+P163</f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2">
        <v>0</v>
      </c>
      <c r="P163" s="131">
        <f>SUM(N163:O163)</f>
        <v>0</v>
      </c>
      <c r="Q163" s="131">
        <v>0</v>
      </c>
      <c r="R163" s="131">
        <v>0</v>
      </c>
      <c r="S163" s="131">
        <v>0</v>
      </c>
      <c r="T163" s="132">
        <v>0</v>
      </c>
      <c r="U163" s="131">
        <f>SUM(S163:T163)</f>
        <v>0</v>
      </c>
      <c r="V163" s="131">
        <v>0</v>
      </c>
      <c r="W163" s="131">
        <v>0</v>
      </c>
      <c r="X163" s="131">
        <v>0</v>
      </c>
      <c r="Y163" s="132">
        <v>0</v>
      </c>
      <c r="Z163" s="131">
        <f>SUM(X163:Y163)</f>
        <v>0</v>
      </c>
      <c r="AA163" s="133">
        <f>P163+U163+Z163</f>
        <v>0</v>
      </c>
    </row>
    <row r="164" spans="1:27" s="5" customFormat="1" ht="21" customHeight="1" thickBot="1">
      <c r="A164" s="1123" t="s">
        <v>573</v>
      </c>
      <c r="B164" s="1124"/>
      <c r="C164" s="1124"/>
      <c r="D164" s="1124"/>
      <c r="E164" s="1125"/>
      <c r="F164" s="269">
        <f>SUM(F165)</f>
        <v>0</v>
      </c>
      <c r="G164" s="269">
        <f aca="true" t="shared" si="30" ref="G164:N164">SUM(G165)</f>
        <v>0</v>
      </c>
      <c r="H164" s="269">
        <f t="shared" si="30"/>
        <v>2000</v>
      </c>
      <c r="I164" s="269">
        <f t="shared" si="30"/>
        <v>0</v>
      </c>
      <c r="J164" s="269">
        <f t="shared" si="30"/>
        <v>0</v>
      </c>
      <c r="K164" s="269">
        <f t="shared" si="30"/>
        <v>2000</v>
      </c>
      <c r="L164" s="269">
        <f t="shared" si="30"/>
        <v>0</v>
      </c>
      <c r="M164" s="269">
        <f t="shared" si="30"/>
        <v>0</v>
      </c>
      <c r="N164" s="269">
        <f t="shared" si="30"/>
        <v>0</v>
      </c>
      <c r="O164" s="269">
        <f aca="true" t="shared" si="31" ref="O164:AA164">SUM(O165)</f>
        <v>0</v>
      </c>
      <c r="P164" s="269">
        <f t="shared" si="31"/>
        <v>0</v>
      </c>
      <c r="Q164" s="269">
        <f t="shared" si="31"/>
        <v>0</v>
      </c>
      <c r="R164" s="269">
        <f t="shared" si="31"/>
        <v>0</v>
      </c>
      <c r="S164" s="269">
        <f t="shared" si="31"/>
        <v>0</v>
      </c>
      <c r="T164" s="269">
        <f t="shared" si="31"/>
        <v>0</v>
      </c>
      <c r="U164" s="269">
        <f t="shared" si="31"/>
        <v>0</v>
      </c>
      <c r="V164" s="269">
        <f t="shared" si="31"/>
        <v>0</v>
      </c>
      <c r="W164" s="269">
        <f t="shared" si="31"/>
        <v>0</v>
      </c>
      <c r="X164" s="269">
        <f t="shared" si="31"/>
        <v>0</v>
      </c>
      <c r="Y164" s="269">
        <f t="shared" si="31"/>
        <v>0</v>
      </c>
      <c r="Z164" s="269">
        <f t="shared" si="31"/>
        <v>0</v>
      </c>
      <c r="AA164" s="269">
        <f t="shared" si="31"/>
        <v>0</v>
      </c>
    </row>
    <row r="165" spans="1:27" s="123" customFormat="1" ht="54.75" customHeight="1" thickBot="1">
      <c r="A165" s="145" t="s">
        <v>93</v>
      </c>
      <c r="B165" s="172" t="s">
        <v>96</v>
      </c>
      <c r="C165" s="130" t="s">
        <v>88</v>
      </c>
      <c r="D165" s="172" t="s">
        <v>551</v>
      </c>
      <c r="E165" s="145" t="s">
        <v>581</v>
      </c>
      <c r="F165" s="131">
        <f>I165+L165+Q165+V165</f>
        <v>0</v>
      </c>
      <c r="G165" s="131">
        <f>J165+M165+R165+W165</f>
        <v>0</v>
      </c>
      <c r="H165" s="131">
        <v>2000</v>
      </c>
      <c r="I165" s="131">
        <v>0</v>
      </c>
      <c r="J165" s="131">
        <v>0</v>
      </c>
      <c r="K165" s="131">
        <v>2000</v>
      </c>
      <c r="L165" s="131">
        <v>0</v>
      </c>
      <c r="M165" s="131">
        <v>0</v>
      </c>
      <c r="N165" s="131">
        <v>0</v>
      </c>
      <c r="O165" s="132">
        <v>0</v>
      </c>
      <c r="P165" s="131">
        <f>SUM(N165:O165)</f>
        <v>0</v>
      </c>
      <c r="Q165" s="131">
        <v>0</v>
      </c>
      <c r="R165" s="131">
        <v>0</v>
      </c>
      <c r="S165" s="131">
        <v>0</v>
      </c>
      <c r="T165" s="132">
        <v>0</v>
      </c>
      <c r="U165" s="131">
        <f>SUM(S165:T165)</f>
        <v>0</v>
      </c>
      <c r="V165" s="131">
        <v>0</v>
      </c>
      <c r="W165" s="131">
        <v>0</v>
      </c>
      <c r="X165" s="131">
        <v>0</v>
      </c>
      <c r="Y165" s="132">
        <v>0</v>
      </c>
      <c r="Z165" s="131">
        <f>SUM(X165:Y165)</f>
        <v>0</v>
      </c>
      <c r="AA165" s="133">
        <f>P165+U165+Z165</f>
        <v>0</v>
      </c>
    </row>
    <row r="166" spans="3:27" s="116" customFormat="1" ht="4.5" customHeight="1" thickBot="1">
      <c r="C166" s="162"/>
      <c r="E166" s="162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</row>
    <row r="167" spans="1:27" s="164" customFormat="1" ht="21.75" customHeight="1" thickBot="1">
      <c r="A167" s="1110" t="s">
        <v>87</v>
      </c>
      <c r="B167" s="1111"/>
      <c r="C167" s="1111"/>
      <c r="D167" s="1111"/>
      <c r="E167" s="1112"/>
      <c r="F167" s="270">
        <f aca="true" t="shared" si="32" ref="F167:AA167">F169+F171</f>
        <v>0</v>
      </c>
      <c r="G167" s="270">
        <f t="shared" si="32"/>
        <v>0</v>
      </c>
      <c r="H167" s="270">
        <f t="shared" si="32"/>
        <v>0</v>
      </c>
      <c r="I167" s="270">
        <f t="shared" si="32"/>
        <v>0</v>
      </c>
      <c r="J167" s="270">
        <f t="shared" si="32"/>
        <v>0</v>
      </c>
      <c r="K167" s="270">
        <f t="shared" si="32"/>
        <v>0</v>
      </c>
      <c r="L167" s="270">
        <f t="shared" si="32"/>
        <v>0</v>
      </c>
      <c r="M167" s="270">
        <f t="shared" si="32"/>
        <v>0</v>
      </c>
      <c r="N167" s="270">
        <f t="shared" si="32"/>
        <v>0</v>
      </c>
      <c r="O167" s="270">
        <f t="shared" si="32"/>
        <v>0</v>
      </c>
      <c r="P167" s="270">
        <f t="shared" si="32"/>
        <v>0</v>
      </c>
      <c r="Q167" s="270">
        <f t="shared" si="32"/>
        <v>0</v>
      </c>
      <c r="R167" s="270">
        <f t="shared" si="32"/>
        <v>0</v>
      </c>
      <c r="S167" s="270">
        <f t="shared" si="32"/>
        <v>0</v>
      </c>
      <c r="T167" s="270">
        <f t="shared" si="32"/>
        <v>0</v>
      </c>
      <c r="U167" s="270">
        <f t="shared" si="32"/>
        <v>0</v>
      </c>
      <c r="V167" s="270">
        <f t="shared" si="32"/>
        <v>0</v>
      </c>
      <c r="W167" s="270">
        <f t="shared" si="32"/>
        <v>0</v>
      </c>
      <c r="X167" s="270">
        <f t="shared" si="32"/>
        <v>0</v>
      </c>
      <c r="Y167" s="270">
        <f t="shared" si="32"/>
        <v>0</v>
      </c>
      <c r="Z167" s="270">
        <f t="shared" si="32"/>
        <v>0</v>
      </c>
      <c r="AA167" s="270">
        <f t="shared" si="32"/>
        <v>0</v>
      </c>
    </row>
    <row r="168" spans="3:27" s="116" customFormat="1" ht="4.5" customHeight="1" thickBot="1">
      <c r="C168" s="162"/>
      <c r="E168" s="162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</row>
    <row r="169" spans="1:27" s="5" customFormat="1" ht="21" customHeight="1" thickBot="1">
      <c r="A169" s="1123" t="s">
        <v>572</v>
      </c>
      <c r="B169" s="1124"/>
      <c r="C169" s="1124"/>
      <c r="D169" s="1124"/>
      <c r="E169" s="1125"/>
      <c r="F169" s="269">
        <f>SUM(F170)</f>
        <v>0</v>
      </c>
      <c r="G169" s="269">
        <f aca="true" t="shared" si="33" ref="G169:N169">SUM(G170)</f>
        <v>0</v>
      </c>
      <c r="H169" s="269">
        <f t="shared" si="33"/>
        <v>0</v>
      </c>
      <c r="I169" s="269">
        <f t="shared" si="33"/>
        <v>0</v>
      </c>
      <c r="J169" s="269">
        <f t="shared" si="33"/>
        <v>0</v>
      </c>
      <c r="K169" s="269">
        <f t="shared" si="33"/>
        <v>0</v>
      </c>
      <c r="L169" s="269">
        <f t="shared" si="33"/>
        <v>0</v>
      </c>
      <c r="M169" s="269">
        <f t="shared" si="33"/>
        <v>0</v>
      </c>
      <c r="N169" s="269">
        <f t="shared" si="33"/>
        <v>0</v>
      </c>
      <c r="O169" s="269">
        <f aca="true" t="shared" si="34" ref="O169:AA169">SUM(O170)</f>
        <v>0</v>
      </c>
      <c r="P169" s="269">
        <f t="shared" si="34"/>
        <v>0</v>
      </c>
      <c r="Q169" s="269">
        <f t="shared" si="34"/>
        <v>0</v>
      </c>
      <c r="R169" s="269">
        <f t="shared" si="34"/>
        <v>0</v>
      </c>
      <c r="S169" s="269">
        <f t="shared" si="34"/>
        <v>0</v>
      </c>
      <c r="T169" s="269">
        <f t="shared" si="34"/>
        <v>0</v>
      </c>
      <c r="U169" s="269">
        <f t="shared" si="34"/>
        <v>0</v>
      </c>
      <c r="V169" s="269">
        <f t="shared" si="34"/>
        <v>0</v>
      </c>
      <c r="W169" s="269">
        <f t="shared" si="34"/>
        <v>0</v>
      </c>
      <c r="X169" s="269">
        <f t="shared" si="34"/>
        <v>0</v>
      </c>
      <c r="Y169" s="269">
        <f t="shared" si="34"/>
        <v>0</v>
      </c>
      <c r="Z169" s="269">
        <f t="shared" si="34"/>
        <v>0</v>
      </c>
      <c r="AA169" s="269">
        <f t="shared" si="34"/>
        <v>0</v>
      </c>
    </row>
    <row r="170" spans="1:27" s="123" customFormat="1" ht="30" customHeight="1" thickBot="1">
      <c r="A170" s="139"/>
      <c r="B170" s="134"/>
      <c r="C170" s="137"/>
      <c r="D170" s="134"/>
      <c r="E170" s="139"/>
      <c r="F170" s="141">
        <f>L170</f>
        <v>0</v>
      </c>
      <c r="G170" s="141">
        <f>M170</f>
        <v>0</v>
      </c>
      <c r="H170" s="141">
        <f>P170</f>
        <v>0</v>
      </c>
      <c r="I170" s="141">
        <v>0</v>
      </c>
      <c r="J170" s="141">
        <v>0</v>
      </c>
      <c r="K170" s="141">
        <v>0</v>
      </c>
      <c r="L170" s="141">
        <v>0</v>
      </c>
      <c r="M170" s="141">
        <v>0</v>
      </c>
      <c r="N170" s="141">
        <v>0</v>
      </c>
      <c r="O170" s="142">
        <v>0</v>
      </c>
      <c r="P170" s="141">
        <f>SUM(N170:O170)</f>
        <v>0</v>
      </c>
      <c r="Q170" s="141">
        <v>0</v>
      </c>
      <c r="R170" s="141">
        <v>0</v>
      </c>
      <c r="S170" s="141">
        <v>0</v>
      </c>
      <c r="T170" s="142">
        <v>0</v>
      </c>
      <c r="U170" s="141">
        <f>SUM(S170:T170)</f>
        <v>0</v>
      </c>
      <c r="V170" s="141">
        <v>0</v>
      </c>
      <c r="W170" s="141">
        <v>0</v>
      </c>
      <c r="X170" s="141">
        <v>0</v>
      </c>
      <c r="Y170" s="142">
        <v>0</v>
      </c>
      <c r="Z170" s="141">
        <f>SUM(X170:Y170)</f>
        <v>0</v>
      </c>
      <c r="AA170" s="128">
        <f>P170+U170+Z170</f>
        <v>0</v>
      </c>
    </row>
    <row r="171" spans="1:27" s="5" customFormat="1" ht="21" customHeight="1" thickBot="1">
      <c r="A171" s="1123" t="s">
        <v>573</v>
      </c>
      <c r="B171" s="1124"/>
      <c r="C171" s="1124"/>
      <c r="D171" s="1124"/>
      <c r="E171" s="1125"/>
      <c r="F171" s="269">
        <f>SUM(F172)</f>
        <v>0</v>
      </c>
      <c r="G171" s="269">
        <f aca="true" t="shared" si="35" ref="G171:N171">SUM(G172)</f>
        <v>0</v>
      </c>
      <c r="H171" s="269">
        <f t="shared" si="35"/>
        <v>0</v>
      </c>
      <c r="I171" s="269">
        <f t="shared" si="35"/>
        <v>0</v>
      </c>
      <c r="J171" s="269">
        <f t="shared" si="35"/>
        <v>0</v>
      </c>
      <c r="K171" s="269">
        <f t="shared" si="35"/>
        <v>0</v>
      </c>
      <c r="L171" s="269">
        <f t="shared" si="35"/>
        <v>0</v>
      </c>
      <c r="M171" s="269">
        <f t="shared" si="35"/>
        <v>0</v>
      </c>
      <c r="N171" s="269">
        <f t="shared" si="35"/>
        <v>0</v>
      </c>
      <c r="O171" s="269">
        <f aca="true" t="shared" si="36" ref="O171:AA171">SUM(O172)</f>
        <v>0</v>
      </c>
      <c r="P171" s="269">
        <f t="shared" si="36"/>
        <v>0</v>
      </c>
      <c r="Q171" s="269">
        <f t="shared" si="36"/>
        <v>0</v>
      </c>
      <c r="R171" s="269">
        <f t="shared" si="36"/>
        <v>0</v>
      </c>
      <c r="S171" s="269">
        <f t="shared" si="36"/>
        <v>0</v>
      </c>
      <c r="T171" s="269">
        <f t="shared" si="36"/>
        <v>0</v>
      </c>
      <c r="U171" s="269">
        <f t="shared" si="36"/>
        <v>0</v>
      </c>
      <c r="V171" s="269">
        <f t="shared" si="36"/>
        <v>0</v>
      </c>
      <c r="W171" s="269">
        <f t="shared" si="36"/>
        <v>0</v>
      </c>
      <c r="X171" s="269">
        <f t="shared" si="36"/>
        <v>0</v>
      </c>
      <c r="Y171" s="269">
        <f t="shared" si="36"/>
        <v>0</v>
      </c>
      <c r="Z171" s="269">
        <f t="shared" si="36"/>
        <v>0</v>
      </c>
      <c r="AA171" s="269">
        <f t="shared" si="36"/>
        <v>0</v>
      </c>
    </row>
    <row r="172" spans="1:27" s="123" customFormat="1" ht="30" customHeight="1" thickBot="1">
      <c r="A172" s="145"/>
      <c r="B172" s="172"/>
      <c r="C172" s="130"/>
      <c r="D172" s="172"/>
      <c r="E172" s="130"/>
      <c r="F172" s="131">
        <f>I172+L172+Q172+V172</f>
        <v>0</v>
      </c>
      <c r="G172" s="131">
        <f>J172+M172+R172+W172</f>
        <v>0</v>
      </c>
      <c r="H172" s="131">
        <f>K172+AA172</f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2">
        <v>0</v>
      </c>
      <c r="P172" s="131">
        <f>SUM(N172:O172)</f>
        <v>0</v>
      </c>
      <c r="Q172" s="131">
        <v>0</v>
      </c>
      <c r="R172" s="131">
        <v>0</v>
      </c>
      <c r="S172" s="131">
        <v>0</v>
      </c>
      <c r="T172" s="132">
        <v>0</v>
      </c>
      <c r="U172" s="131">
        <f>SUM(S172:T172)</f>
        <v>0</v>
      </c>
      <c r="V172" s="131">
        <v>0</v>
      </c>
      <c r="W172" s="131">
        <v>0</v>
      </c>
      <c r="X172" s="131">
        <v>0</v>
      </c>
      <c r="Y172" s="132">
        <v>0</v>
      </c>
      <c r="Z172" s="131">
        <f>SUM(X172:Y172)</f>
        <v>0</v>
      </c>
      <c r="AA172" s="133">
        <f>P172+U172+Z172</f>
        <v>0</v>
      </c>
    </row>
    <row r="173" spans="1:26" s="123" customFormat="1" ht="12.75" customHeight="1">
      <c r="A173" s="115"/>
      <c r="B173" s="115"/>
      <c r="C173" s="117"/>
      <c r="D173" s="117"/>
      <c r="E173" s="11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spans="1:27" s="166" customFormat="1" ht="15" customHeight="1">
      <c r="A174" s="165" t="s">
        <v>397</v>
      </c>
      <c r="B174" s="1102" t="s">
        <v>11</v>
      </c>
      <c r="C174" s="1102"/>
      <c r="D174" s="1102"/>
      <c r="E174" s="1102"/>
      <c r="F174" s="1102"/>
      <c r="G174" s="1102"/>
      <c r="H174" s="1102"/>
      <c r="I174" s="1102"/>
      <c r="J174" s="1102"/>
      <c r="K174" s="1102"/>
      <c r="L174" s="1102"/>
      <c r="M174" s="1102"/>
      <c r="N174" s="1102"/>
      <c r="O174" s="1102"/>
      <c r="P174" s="1102"/>
      <c r="Q174" s="1102"/>
      <c r="R174" s="1102"/>
      <c r="S174" s="1102"/>
      <c r="T174" s="1102"/>
      <c r="U174" s="1102"/>
      <c r="V174" s="1102"/>
      <c r="W174" s="1102"/>
      <c r="X174" s="1102"/>
      <c r="Y174" s="1102"/>
      <c r="Z174" s="1102"/>
      <c r="AA174" s="1102"/>
    </row>
    <row r="175" spans="1:26" s="167" customFormat="1" ht="12.75" customHeight="1">
      <c r="A175" s="148"/>
      <c r="B175" s="146"/>
      <c r="C175" s="148"/>
      <c r="D175" s="148"/>
      <c r="E175" s="148"/>
      <c r="F175" s="149"/>
      <c r="G175" s="149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7" s="166" customFormat="1" ht="15" customHeight="1">
      <c r="A176" s="168"/>
      <c r="B176" s="1102" t="s">
        <v>578</v>
      </c>
      <c r="C176" s="1102"/>
      <c r="D176" s="1102"/>
      <c r="E176" s="1102"/>
      <c r="F176" s="1102"/>
      <c r="G176" s="1102"/>
      <c r="H176" s="1102"/>
      <c r="I176" s="1102"/>
      <c r="J176" s="1102"/>
      <c r="K176" s="1102"/>
      <c r="L176" s="1102"/>
      <c r="M176" s="1102"/>
      <c r="N176" s="1102"/>
      <c r="O176" s="1102"/>
      <c r="P176" s="1102"/>
      <c r="Q176" s="1102"/>
      <c r="R176" s="1102"/>
      <c r="S176" s="1102"/>
      <c r="T176" s="1102"/>
      <c r="U176" s="1102"/>
      <c r="V176" s="1102"/>
      <c r="W176" s="1102"/>
      <c r="X176" s="1102"/>
      <c r="Y176" s="1102"/>
      <c r="Z176" s="1102"/>
      <c r="AA176" s="1102"/>
    </row>
    <row r="177" spans="1:26" s="167" customFormat="1" ht="12.75" customHeight="1">
      <c r="A177" s="148"/>
      <c r="B177" s="146"/>
      <c r="C177" s="148"/>
      <c r="D177" s="148"/>
      <c r="E177" s="148"/>
      <c r="F177" s="149"/>
      <c r="G177" s="149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219" spans="1:27" s="151" customFormat="1" ht="22.5" customHeight="1">
      <c r="A219" s="1083" t="s">
        <v>567</v>
      </c>
      <c r="B219" s="1083"/>
      <c r="C219" s="1083"/>
      <c r="D219" s="1083"/>
      <c r="E219" s="1083"/>
      <c r="F219" s="1083"/>
      <c r="G219" s="1083"/>
      <c r="H219" s="1083"/>
      <c r="I219" s="1083"/>
      <c r="J219" s="1083"/>
      <c r="K219" s="1083"/>
      <c r="L219" s="1083"/>
      <c r="M219" s="1083"/>
      <c r="N219" s="1083"/>
      <c r="O219" s="1083"/>
      <c r="P219" s="1083"/>
      <c r="Q219" s="1083"/>
      <c r="R219" s="1083"/>
      <c r="S219" s="1083"/>
      <c r="T219" s="1083"/>
      <c r="U219" s="1083"/>
      <c r="V219" s="1083"/>
      <c r="W219" s="1083"/>
      <c r="X219" s="1083"/>
      <c r="Y219" s="1083"/>
      <c r="Z219" s="1083"/>
      <c r="AA219" s="1083"/>
    </row>
    <row r="221" spans="1:26" s="115" customFormat="1" ht="21.75" customHeight="1">
      <c r="A221" s="115" t="s">
        <v>139</v>
      </c>
      <c r="C221" s="117"/>
      <c r="E221" s="117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spans="1:27" s="115" customFormat="1" ht="21" customHeight="1" thickBot="1">
      <c r="A222" s="154" t="s">
        <v>462</v>
      </c>
      <c r="B222" s="154"/>
      <c r="C222" s="155"/>
      <c r="D222" s="154"/>
      <c r="E222" s="155"/>
      <c r="F222" s="156"/>
      <c r="G222" s="156"/>
      <c r="H222" s="156"/>
      <c r="I222" s="156"/>
      <c r="J222" s="157"/>
      <c r="K222" s="158"/>
      <c r="L222" s="156"/>
      <c r="M222" s="156"/>
      <c r="N222" s="158"/>
      <c r="O222" s="158"/>
      <c r="P222" s="158"/>
      <c r="Q222" s="156"/>
      <c r="R222" s="156"/>
      <c r="S222" s="158"/>
      <c r="T222" s="158"/>
      <c r="U222" s="158"/>
      <c r="V222" s="158"/>
      <c r="W222" s="187"/>
      <c r="X222" s="1085" t="s">
        <v>491</v>
      </c>
      <c r="Y222" s="1085"/>
      <c r="Z222" s="1085"/>
      <c r="AA222" s="1085"/>
    </row>
    <row r="223" spans="1:27" s="146" customFormat="1" ht="30" customHeight="1" thickBot="1">
      <c r="A223" s="1127" t="s">
        <v>465</v>
      </c>
      <c r="B223" s="1127" t="s">
        <v>466</v>
      </c>
      <c r="C223" s="1120" t="s">
        <v>153</v>
      </c>
      <c r="D223" s="1127" t="s">
        <v>467</v>
      </c>
      <c r="E223" s="1120" t="s">
        <v>154</v>
      </c>
      <c r="F223" s="1113" t="s">
        <v>463</v>
      </c>
      <c r="G223" s="1126"/>
      <c r="H223" s="1114"/>
      <c r="I223" s="1113" t="s">
        <v>569</v>
      </c>
      <c r="J223" s="1126"/>
      <c r="K223" s="1114"/>
      <c r="L223" s="1113" t="s">
        <v>514</v>
      </c>
      <c r="M223" s="1126"/>
      <c r="N223" s="1126"/>
      <c r="O223" s="1126"/>
      <c r="P223" s="1114"/>
      <c r="Q223" s="1113" t="s">
        <v>547</v>
      </c>
      <c r="R223" s="1126"/>
      <c r="S223" s="1126"/>
      <c r="T223" s="1126"/>
      <c r="U223" s="1114"/>
      <c r="V223" s="1113" t="s">
        <v>570</v>
      </c>
      <c r="W223" s="1126"/>
      <c r="X223" s="1126"/>
      <c r="Y223" s="1126"/>
      <c r="Z223" s="1114"/>
      <c r="AA223" s="1117" t="s">
        <v>571</v>
      </c>
    </row>
    <row r="224" spans="1:27" s="146" customFormat="1" ht="21.75" customHeight="1" thickBot="1">
      <c r="A224" s="1128"/>
      <c r="B224" s="1128"/>
      <c r="C224" s="1121"/>
      <c r="D224" s="1128"/>
      <c r="E224" s="1121"/>
      <c r="F224" s="1113" t="s">
        <v>469</v>
      </c>
      <c r="G224" s="1114"/>
      <c r="H224" s="1105" t="s">
        <v>464</v>
      </c>
      <c r="I224" s="1113" t="s">
        <v>469</v>
      </c>
      <c r="J224" s="1114"/>
      <c r="K224" s="1105" t="s">
        <v>464</v>
      </c>
      <c r="L224" s="1113" t="s">
        <v>469</v>
      </c>
      <c r="M224" s="1114"/>
      <c r="N224" s="1115" t="s">
        <v>459</v>
      </c>
      <c r="O224" s="1103" t="s">
        <v>155</v>
      </c>
      <c r="P224" s="1105" t="s">
        <v>464</v>
      </c>
      <c r="Q224" s="1113" t="s">
        <v>469</v>
      </c>
      <c r="R224" s="1114"/>
      <c r="S224" s="1115" t="s">
        <v>459</v>
      </c>
      <c r="T224" s="1103" t="s">
        <v>155</v>
      </c>
      <c r="U224" s="1105" t="s">
        <v>464</v>
      </c>
      <c r="V224" s="1113" t="s">
        <v>469</v>
      </c>
      <c r="W224" s="1114"/>
      <c r="X224" s="1115" t="s">
        <v>459</v>
      </c>
      <c r="Y224" s="1103" t="s">
        <v>155</v>
      </c>
      <c r="Z224" s="1105" t="s">
        <v>464</v>
      </c>
      <c r="AA224" s="1118"/>
    </row>
    <row r="225" spans="1:27" s="146" customFormat="1" ht="21.75" customHeight="1" thickBot="1">
      <c r="A225" s="1129"/>
      <c r="B225" s="1129"/>
      <c r="C225" s="1122"/>
      <c r="D225" s="1129"/>
      <c r="E225" s="1122"/>
      <c r="F225" s="159" t="s">
        <v>359</v>
      </c>
      <c r="G225" s="159" t="s">
        <v>468</v>
      </c>
      <c r="H225" s="1106"/>
      <c r="I225" s="159" t="s">
        <v>359</v>
      </c>
      <c r="J225" s="159" t="s">
        <v>468</v>
      </c>
      <c r="K225" s="1106"/>
      <c r="L225" s="159" t="s">
        <v>359</v>
      </c>
      <c r="M225" s="159" t="s">
        <v>468</v>
      </c>
      <c r="N225" s="1116"/>
      <c r="O225" s="1104"/>
      <c r="P225" s="1106"/>
      <c r="Q225" s="160" t="s">
        <v>359</v>
      </c>
      <c r="R225" s="159" t="s">
        <v>468</v>
      </c>
      <c r="S225" s="1116"/>
      <c r="T225" s="1104"/>
      <c r="U225" s="1106"/>
      <c r="V225" s="159" t="s">
        <v>359</v>
      </c>
      <c r="W225" s="159" t="s">
        <v>468</v>
      </c>
      <c r="X225" s="1116"/>
      <c r="Y225" s="1104"/>
      <c r="Z225" s="1106"/>
      <c r="AA225" s="1119"/>
    </row>
    <row r="226" spans="1:27" s="161" customFormat="1" ht="22.5" customHeight="1" thickBot="1">
      <c r="A226" s="1107" t="s">
        <v>455</v>
      </c>
      <c r="B226" s="1108"/>
      <c r="C226" s="1108"/>
      <c r="D226" s="1108"/>
      <c r="E226" s="1109"/>
      <c r="F226" s="272">
        <f aca="true" t="shared" si="37" ref="F226:AA226">F228+F235+F242</f>
        <v>0</v>
      </c>
      <c r="G226" s="272">
        <f t="shared" si="37"/>
        <v>0</v>
      </c>
      <c r="H226" s="272">
        <f t="shared" si="37"/>
        <v>12298</v>
      </c>
      <c r="I226" s="272">
        <f t="shared" si="37"/>
        <v>0</v>
      </c>
      <c r="J226" s="272">
        <f t="shared" si="37"/>
        <v>0</v>
      </c>
      <c r="K226" s="272">
        <f t="shared" si="37"/>
        <v>12298</v>
      </c>
      <c r="L226" s="272">
        <f t="shared" si="37"/>
        <v>0</v>
      </c>
      <c r="M226" s="272">
        <f t="shared" si="37"/>
        <v>0</v>
      </c>
      <c r="N226" s="272">
        <f t="shared" si="37"/>
        <v>0</v>
      </c>
      <c r="O226" s="272">
        <f t="shared" si="37"/>
        <v>0</v>
      </c>
      <c r="P226" s="272">
        <f t="shared" si="37"/>
        <v>0</v>
      </c>
      <c r="Q226" s="272">
        <f t="shared" si="37"/>
        <v>0</v>
      </c>
      <c r="R226" s="272">
        <f t="shared" si="37"/>
        <v>0</v>
      </c>
      <c r="S226" s="272">
        <f t="shared" si="37"/>
        <v>0</v>
      </c>
      <c r="T226" s="272">
        <f t="shared" si="37"/>
        <v>0</v>
      </c>
      <c r="U226" s="272">
        <f t="shared" si="37"/>
        <v>0</v>
      </c>
      <c r="V226" s="272">
        <f t="shared" si="37"/>
        <v>0</v>
      </c>
      <c r="W226" s="272">
        <f t="shared" si="37"/>
        <v>0</v>
      </c>
      <c r="X226" s="272">
        <f t="shared" si="37"/>
        <v>0</v>
      </c>
      <c r="Y226" s="272">
        <f t="shared" si="37"/>
        <v>0</v>
      </c>
      <c r="Z226" s="272">
        <f t="shared" si="37"/>
        <v>0</v>
      </c>
      <c r="AA226" s="272">
        <f t="shared" si="37"/>
        <v>0</v>
      </c>
    </row>
    <row r="227" spans="3:27" s="116" customFormat="1" ht="4.5" customHeight="1" thickBot="1">
      <c r="C227" s="162"/>
      <c r="E227" s="162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</row>
    <row r="228" spans="1:27" s="164" customFormat="1" ht="21.75" customHeight="1" thickBot="1">
      <c r="A228" s="1110" t="s">
        <v>85</v>
      </c>
      <c r="B228" s="1111"/>
      <c r="C228" s="1111"/>
      <c r="D228" s="1111"/>
      <c r="E228" s="1112"/>
      <c r="F228" s="270">
        <f aca="true" t="shared" si="38" ref="F228:AA228">F230+F232</f>
        <v>0</v>
      </c>
      <c r="G228" s="270">
        <f t="shared" si="38"/>
        <v>0</v>
      </c>
      <c r="H228" s="270">
        <f t="shared" si="38"/>
        <v>0</v>
      </c>
      <c r="I228" s="270">
        <f t="shared" si="38"/>
        <v>0</v>
      </c>
      <c r="J228" s="270">
        <f t="shared" si="38"/>
        <v>0</v>
      </c>
      <c r="K228" s="270">
        <f t="shared" si="38"/>
        <v>0</v>
      </c>
      <c r="L228" s="270">
        <f t="shared" si="38"/>
        <v>0</v>
      </c>
      <c r="M228" s="270">
        <f t="shared" si="38"/>
        <v>0</v>
      </c>
      <c r="N228" s="270">
        <f t="shared" si="38"/>
        <v>0</v>
      </c>
      <c r="O228" s="270">
        <f t="shared" si="38"/>
        <v>0</v>
      </c>
      <c r="P228" s="270">
        <f t="shared" si="38"/>
        <v>0</v>
      </c>
      <c r="Q228" s="270">
        <f t="shared" si="38"/>
        <v>0</v>
      </c>
      <c r="R228" s="270">
        <f t="shared" si="38"/>
        <v>0</v>
      </c>
      <c r="S228" s="270">
        <f t="shared" si="38"/>
        <v>0</v>
      </c>
      <c r="T228" s="270">
        <f t="shared" si="38"/>
        <v>0</v>
      </c>
      <c r="U228" s="270">
        <f t="shared" si="38"/>
        <v>0</v>
      </c>
      <c r="V228" s="270">
        <f t="shared" si="38"/>
        <v>0</v>
      </c>
      <c r="W228" s="270">
        <f t="shared" si="38"/>
        <v>0</v>
      </c>
      <c r="X228" s="270">
        <f t="shared" si="38"/>
        <v>0</v>
      </c>
      <c r="Y228" s="270">
        <f t="shared" si="38"/>
        <v>0</v>
      </c>
      <c r="Z228" s="270">
        <f t="shared" si="38"/>
        <v>0</v>
      </c>
      <c r="AA228" s="270">
        <f t="shared" si="38"/>
        <v>0</v>
      </c>
    </row>
    <row r="229" spans="3:27" s="116" customFormat="1" ht="4.5" customHeight="1" thickBot="1">
      <c r="C229" s="162"/>
      <c r="E229" s="162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</row>
    <row r="230" spans="1:27" s="5" customFormat="1" ht="21" customHeight="1" thickBot="1">
      <c r="A230" s="1123" t="s">
        <v>572</v>
      </c>
      <c r="B230" s="1124"/>
      <c r="C230" s="1124"/>
      <c r="D230" s="1124"/>
      <c r="E230" s="1125"/>
      <c r="F230" s="269">
        <f aca="true" t="shared" si="39" ref="F230:AA230">SUM(F231)</f>
        <v>0</v>
      </c>
      <c r="G230" s="269">
        <f t="shared" si="39"/>
        <v>0</v>
      </c>
      <c r="H230" s="269">
        <f t="shared" si="39"/>
        <v>0</v>
      </c>
      <c r="I230" s="269">
        <f t="shared" si="39"/>
        <v>0</v>
      </c>
      <c r="J230" s="269">
        <f t="shared" si="39"/>
        <v>0</v>
      </c>
      <c r="K230" s="269">
        <f t="shared" si="39"/>
        <v>0</v>
      </c>
      <c r="L230" s="269">
        <f t="shared" si="39"/>
        <v>0</v>
      </c>
      <c r="M230" s="269">
        <f t="shared" si="39"/>
        <v>0</v>
      </c>
      <c r="N230" s="269">
        <f t="shared" si="39"/>
        <v>0</v>
      </c>
      <c r="O230" s="269">
        <f t="shared" si="39"/>
        <v>0</v>
      </c>
      <c r="P230" s="269">
        <f t="shared" si="39"/>
        <v>0</v>
      </c>
      <c r="Q230" s="269">
        <f t="shared" si="39"/>
        <v>0</v>
      </c>
      <c r="R230" s="269">
        <f t="shared" si="39"/>
        <v>0</v>
      </c>
      <c r="S230" s="269">
        <f t="shared" si="39"/>
        <v>0</v>
      </c>
      <c r="T230" s="269">
        <f t="shared" si="39"/>
        <v>0</v>
      </c>
      <c r="U230" s="269">
        <f t="shared" si="39"/>
        <v>0</v>
      </c>
      <c r="V230" s="269">
        <f t="shared" si="39"/>
        <v>0</v>
      </c>
      <c r="W230" s="269">
        <f t="shared" si="39"/>
        <v>0</v>
      </c>
      <c r="X230" s="269">
        <f t="shared" si="39"/>
        <v>0</v>
      </c>
      <c r="Y230" s="269">
        <f t="shared" si="39"/>
        <v>0</v>
      </c>
      <c r="Z230" s="269">
        <f t="shared" si="39"/>
        <v>0</v>
      </c>
      <c r="AA230" s="269">
        <f t="shared" si="39"/>
        <v>0</v>
      </c>
    </row>
    <row r="231" spans="1:27" s="123" customFormat="1" ht="30" customHeight="1" thickBot="1">
      <c r="A231" s="145"/>
      <c r="B231" s="129"/>
      <c r="C231" s="130"/>
      <c r="D231" s="172"/>
      <c r="E231" s="130"/>
      <c r="F231" s="131">
        <f>L231</f>
        <v>0</v>
      </c>
      <c r="G231" s="131">
        <f>M231</f>
        <v>0</v>
      </c>
      <c r="H231" s="131">
        <f>P231</f>
        <v>0</v>
      </c>
      <c r="I231" s="131">
        <v>0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2">
        <v>0</v>
      </c>
      <c r="P231" s="131">
        <f>SUM(N231:O231)</f>
        <v>0</v>
      </c>
      <c r="Q231" s="131">
        <v>0</v>
      </c>
      <c r="R231" s="131">
        <v>0</v>
      </c>
      <c r="S231" s="131">
        <v>0</v>
      </c>
      <c r="T231" s="132">
        <v>0</v>
      </c>
      <c r="U231" s="131">
        <f>SUM(S231:T231)</f>
        <v>0</v>
      </c>
      <c r="V231" s="131">
        <v>0</v>
      </c>
      <c r="W231" s="131">
        <v>0</v>
      </c>
      <c r="X231" s="131">
        <v>0</v>
      </c>
      <c r="Y231" s="132">
        <v>0</v>
      </c>
      <c r="Z231" s="131">
        <f>SUM(X231:Y231)</f>
        <v>0</v>
      </c>
      <c r="AA231" s="133">
        <f>P231+U231+Z231</f>
        <v>0</v>
      </c>
    </row>
    <row r="232" spans="1:27" s="5" customFormat="1" ht="21" customHeight="1" thickBot="1">
      <c r="A232" s="1123" t="s">
        <v>573</v>
      </c>
      <c r="B232" s="1124"/>
      <c r="C232" s="1124"/>
      <c r="D232" s="1124"/>
      <c r="E232" s="1125"/>
      <c r="F232" s="269">
        <f aca="true" t="shared" si="40" ref="F232:AA232">SUM(F233)</f>
        <v>0</v>
      </c>
      <c r="G232" s="269">
        <f t="shared" si="40"/>
        <v>0</v>
      </c>
      <c r="H232" s="269">
        <f t="shared" si="40"/>
        <v>0</v>
      </c>
      <c r="I232" s="269">
        <f t="shared" si="40"/>
        <v>0</v>
      </c>
      <c r="J232" s="269">
        <f t="shared" si="40"/>
        <v>0</v>
      </c>
      <c r="K232" s="269">
        <f t="shared" si="40"/>
        <v>0</v>
      </c>
      <c r="L232" s="269">
        <f t="shared" si="40"/>
        <v>0</v>
      </c>
      <c r="M232" s="269">
        <f t="shared" si="40"/>
        <v>0</v>
      </c>
      <c r="N232" s="269">
        <f t="shared" si="40"/>
        <v>0</v>
      </c>
      <c r="O232" s="269">
        <f t="shared" si="40"/>
        <v>0</v>
      </c>
      <c r="P232" s="269">
        <f t="shared" si="40"/>
        <v>0</v>
      </c>
      <c r="Q232" s="269">
        <f t="shared" si="40"/>
        <v>0</v>
      </c>
      <c r="R232" s="269">
        <f t="shared" si="40"/>
        <v>0</v>
      </c>
      <c r="S232" s="269">
        <f t="shared" si="40"/>
        <v>0</v>
      </c>
      <c r="T232" s="269">
        <f t="shared" si="40"/>
        <v>0</v>
      </c>
      <c r="U232" s="269">
        <f t="shared" si="40"/>
        <v>0</v>
      </c>
      <c r="V232" s="269">
        <f t="shared" si="40"/>
        <v>0</v>
      </c>
      <c r="W232" s="269">
        <f t="shared" si="40"/>
        <v>0</v>
      </c>
      <c r="X232" s="269">
        <f t="shared" si="40"/>
        <v>0</v>
      </c>
      <c r="Y232" s="269">
        <f t="shared" si="40"/>
        <v>0</v>
      </c>
      <c r="Z232" s="269">
        <f t="shared" si="40"/>
        <v>0</v>
      </c>
      <c r="AA232" s="269">
        <f t="shared" si="40"/>
        <v>0</v>
      </c>
    </row>
    <row r="233" spans="1:27" s="123" customFormat="1" ht="30" customHeight="1" thickBot="1">
      <c r="A233" s="145"/>
      <c r="B233" s="129"/>
      <c r="C233" s="130"/>
      <c r="D233" s="172"/>
      <c r="E233" s="130"/>
      <c r="F233" s="131">
        <f>I233+L233+Q233+V233</f>
        <v>0</v>
      </c>
      <c r="G233" s="131">
        <f>J233+M233+R233+W233</f>
        <v>0</v>
      </c>
      <c r="H233" s="131">
        <f>K233+AA233</f>
        <v>0</v>
      </c>
      <c r="I233" s="131">
        <v>0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2">
        <v>0</v>
      </c>
      <c r="P233" s="131">
        <f>SUM(N233:O233)</f>
        <v>0</v>
      </c>
      <c r="Q233" s="131">
        <v>0</v>
      </c>
      <c r="R233" s="131">
        <v>0</v>
      </c>
      <c r="S233" s="131">
        <v>0</v>
      </c>
      <c r="T233" s="132">
        <v>0</v>
      </c>
      <c r="U233" s="131">
        <f>SUM(S233:T233)</f>
        <v>0</v>
      </c>
      <c r="V233" s="131">
        <v>0</v>
      </c>
      <c r="W233" s="131">
        <v>0</v>
      </c>
      <c r="X233" s="131">
        <v>0</v>
      </c>
      <c r="Y233" s="132">
        <v>0</v>
      </c>
      <c r="Z233" s="131">
        <f>SUM(X233:Y233)</f>
        <v>0</v>
      </c>
      <c r="AA233" s="133">
        <f>P233+U233+Z233</f>
        <v>0</v>
      </c>
    </row>
    <row r="234" spans="3:27" s="116" customFormat="1" ht="4.5" customHeight="1" thickBot="1">
      <c r="C234" s="162"/>
      <c r="E234" s="162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</row>
    <row r="235" spans="1:27" s="164" customFormat="1" ht="21.75" customHeight="1" thickBot="1">
      <c r="A235" s="1110" t="s">
        <v>86</v>
      </c>
      <c r="B235" s="1111"/>
      <c r="C235" s="1111"/>
      <c r="D235" s="1111"/>
      <c r="E235" s="1112"/>
      <c r="F235" s="270">
        <f aca="true" t="shared" si="41" ref="F235:AA235">F237+F239</f>
        <v>0</v>
      </c>
      <c r="G235" s="270">
        <f t="shared" si="41"/>
        <v>0</v>
      </c>
      <c r="H235" s="270">
        <f t="shared" si="41"/>
        <v>12298</v>
      </c>
      <c r="I235" s="270">
        <f t="shared" si="41"/>
        <v>0</v>
      </c>
      <c r="J235" s="270">
        <f t="shared" si="41"/>
        <v>0</v>
      </c>
      <c r="K235" s="270">
        <f t="shared" si="41"/>
        <v>12298</v>
      </c>
      <c r="L235" s="270">
        <f t="shared" si="41"/>
        <v>0</v>
      </c>
      <c r="M235" s="270">
        <f t="shared" si="41"/>
        <v>0</v>
      </c>
      <c r="N235" s="270">
        <f t="shared" si="41"/>
        <v>0</v>
      </c>
      <c r="O235" s="270">
        <f t="shared" si="41"/>
        <v>0</v>
      </c>
      <c r="P235" s="270">
        <f t="shared" si="41"/>
        <v>0</v>
      </c>
      <c r="Q235" s="270">
        <f t="shared" si="41"/>
        <v>0</v>
      </c>
      <c r="R235" s="270">
        <f t="shared" si="41"/>
        <v>0</v>
      </c>
      <c r="S235" s="270">
        <f t="shared" si="41"/>
        <v>0</v>
      </c>
      <c r="T235" s="270">
        <f t="shared" si="41"/>
        <v>0</v>
      </c>
      <c r="U235" s="270">
        <f t="shared" si="41"/>
        <v>0</v>
      </c>
      <c r="V235" s="270">
        <f t="shared" si="41"/>
        <v>0</v>
      </c>
      <c r="W235" s="270">
        <f t="shared" si="41"/>
        <v>0</v>
      </c>
      <c r="X235" s="270">
        <f t="shared" si="41"/>
        <v>0</v>
      </c>
      <c r="Y235" s="270">
        <f t="shared" si="41"/>
        <v>0</v>
      </c>
      <c r="Z235" s="270">
        <f t="shared" si="41"/>
        <v>0</v>
      </c>
      <c r="AA235" s="270">
        <f t="shared" si="41"/>
        <v>0</v>
      </c>
    </row>
    <row r="236" spans="3:27" s="116" customFormat="1" ht="4.5" customHeight="1" thickBot="1">
      <c r="C236" s="162"/>
      <c r="E236" s="162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</row>
    <row r="237" spans="1:27" s="5" customFormat="1" ht="21" customHeight="1" thickBot="1">
      <c r="A237" s="1123" t="s">
        <v>572</v>
      </c>
      <c r="B237" s="1124"/>
      <c r="C237" s="1124"/>
      <c r="D237" s="1124"/>
      <c r="E237" s="1125"/>
      <c r="F237" s="269">
        <f>F238</f>
        <v>0</v>
      </c>
      <c r="G237" s="269">
        <f>G238</f>
        <v>0</v>
      </c>
      <c r="H237" s="269">
        <f>H238</f>
        <v>0</v>
      </c>
      <c r="I237" s="269">
        <f>I238</f>
        <v>0</v>
      </c>
      <c r="J237" s="269">
        <f aca="true" t="shared" si="42" ref="J237:AA237">J238</f>
        <v>0</v>
      </c>
      <c r="K237" s="269">
        <f t="shared" si="42"/>
        <v>0</v>
      </c>
      <c r="L237" s="269">
        <f t="shared" si="42"/>
        <v>0</v>
      </c>
      <c r="M237" s="269">
        <f t="shared" si="42"/>
        <v>0</v>
      </c>
      <c r="N237" s="269">
        <f t="shared" si="42"/>
        <v>0</v>
      </c>
      <c r="O237" s="269">
        <f t="shared" si="42"/>
        <v>0</v>
      </c>
      <c r="P237" s="269">
        <f t="shared" si="42"/>
        <v>0</v>
      </c>
      <c r="Q237" s="269">
        <f t="shared" si="42"/>
        <v>0</v>
      </c>
      <c r="R237" s="269">
        <f t="shared" si="42"/>
        <v>0</v>
      </c>
      <c r="S237" s="269">
        <f t="shared" si="42"/>
        <v>0</v>
      </c>
      <c r="T237" s="269">
        <f t="shared" si="42"/>
        <v>0</v>
      </c>
      <c r="U237" s="269">
        <f t="shared" si="42"/>
        <v>0</v>
      </c>
      <c r="V237" s="269">
        <f t="shared" si="42"/>
        <v>0</v>
      </c>
      <c r="W237" s="269">
        <f t="shared" si="42"/>
        <v>0</v>
      </c>
      <c r="X237" s="269">
        <f t="shared" si="42"/>
        <v>0</v>
      </c>
      <c r="Y237" s="269">
        <f t="shared" si="42"/>
        <v>0</v>
      </c>
      <c r="Z237" s="269">
        <f t="shared" si="42"/>
        <v>0</v>
      </c>
      <c r="AA237" s="269">
        <f t="shared" si="42"/>
        <v>0</v>
      </c>
    </row>
    <row r="238" spans="1:27" s="123" customFormat="1" ht="30" customHeight="1" thickBot="1">
      <c r="A238" s="177"/>
      <c r="B238" s="178"/>
      <c r="C238" s="179"/>
      <c r="D238" s="178"/>
      <c r="E238" s="179"/>
      <c r="F238" s="180">
        <f>I238+L238</f>
        <v>0</v>
      </c>
      <c r="G238" s="180">
        <f>J238+M238</f>
        <v>0</v>
      </c>
      <c r="H238" s="180">
        <f>K238+P238</f>
        <v>0</v>
      </c>
      <c r="I238" s="180">
        <v>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1">
        <v>0</v>
      </c>
      <c r="P238" s="180">
        <f>SUM(N238:O238)</f>
        <v>0</v>
      </c>
      <c r="Q238" s="180">
        <v>0</v>
      </c>
      <c r="R238" s="180">
        <v>0</v>
      </c>
      <c r="S238" s="180">
        <v>0</v>
      </c>
      <c r="T238" s="181">
        <v>0</v>
      </c>
      <c r="U238" s="180">
        <f>SUM(S238:T238)</f>
        <v>0</v>
      </c>
      <c r="V238" s="180">
        <v>0</v>
      </c>
      <c r="W238" s="180">
        <v>0</v>
      </c>
      <c r="X238" s="180">
        <v>0</v>
      </c>
      <c r="Y238" s="181">
        <v>0</v>
      </c>
      <c r="Z238" s="180">
        <f>SUM(X238:Y238)</f>
        <v>0</v>
      </c>
      <c r="AA238" s="182">
        <f>P238+U238+Z238</f>
        <v>0</v>
      </c>
    </row>
    <row r="239" spans="1:27" s="5" customFormat="1" ht="21" customHeight="1" thickBot="1">
      <c r="A239" s="1123" t="s">
        <v>573</v>
      </c>
      <c r="B239" s="1124"/>
      <c r="C239" s="1124"/>
      <c r="D239" s="1124"/>
      <c r="E239" s="1125"/>
      <c r="F239" s="271">
        <f>F240</f>
        <v>0</v>
      </c>
      <c r="G239" s="271">
        <f aca="true" t="shared" si="43" ref="G239:AA239">G240</f>
        <v>0</v>
      </c>
      <c r="H239" s="271">
        <f t="shared" si="43"/>
        <v>12298</v>
      </c>
      <c r="I239" s="271">
        <f t="shared" si="43"/>
        <v>0</v>
      </c>
      <c r="J239" s="271">
        <f t="shared" si="43"/>
        <v>0</v>
      </c>
      <c r="K239" s="271">
        <f t="shared" si="43"/>
        <v>12298</v>
      </c>
      <c r="L239" s="271">
        <f t="shared" si="43"/>
        <v>0</v>
      </c>
      <c r="M239" s="271">
        <f t="shared" si="43"/>
        <v>0</v>
      </c>
      <c r="N239" s="271">
        <f t="shared" si="43"/>
        <v>0</v>
      </c>
      <c r="O239" s="271">
        <f t="shared" si="43"/>
        <v>0</v>
      </c>
      <c r="P239" s="271">
        <f t="shared" si="43"/>
        <v>0</v>
      </c>
      <c r="Q239" s="271">
        <f t="shared" si="43"/>
        <v>0</v>
      </c>
      <c r="R239" s="271">
        <f t="shared" si="43"/>
        <v>0</v>
      </c>
      <c r="S239" s="271">
        <f t="shared" si="43"/>
        <v>0</v>
      </c>
      <c r="T239" s="271">
        <f t="shared" si="43"/>
        <v>0</v>
      </c>
      <c r="U239" s="271">
        <f t="shared" si="43"/>
        <v>0</v>
      </c>
      <c r="V239" s="271">
        <f t="shared" si="43"/>
        <v>0</v>
      </c>
      <c r="W239" s="271">
        <f t="shared" si="43"/>
        <v>0</v>
      </c>
      <c r="X239" s="271">
        <f t="shared" si="43"/>
        <v>0</v>
      </c>
      <c r="Y239" s="271">
        <f t="shared" si="43"/>
        <v>0</v>
      </c>
      <c r="Z239" s="271">
        <f t="shared" si="43"/>
        <v>0</v>
      </c>
      <c r="AA239" s="271">
        <f t="shared" si="43"/>
        <v>0</v>
      </c>
    </row>
    <row r="240" spans="1:27" s="123" customFormat="1" ht="30" customHeight="1" thickBot="1">
      <c r="A240" s="176" t="s">
        <v>484</v>
      </c>
      <c r="B240" s="175" t="s">
        <v>490</v>
      </c>
      <c r="C240" s="130" t="s">
        <v>88</v>
      </c>
      <c r="D240" s="172" t="s">
        <v>552</v>
      </c>
      <c r="E240" s="130" t="s">
        <v>582</v>
      </c>
      <c r="F240" s="131">
        <f>I240+L240+Q240+V240</f>
        <v>0</v>
      </c>
      <c r="G240" s="131">
        <f>J240+M240+R240+W240</f>
        <v>0</v>
      </c>
      <c r="H240" s="131">
        <v>12298</v>
      </c>
      <c r="I240" s="131">
        <v>0</v>
      </c>
      <c r="J240" s="131">
        <v>0</v>
      </c>
      <c r="K240" s="131">
        <v>12298</v>
      </c>
      <c r="L240" s="131">
        <v>0</v>
      </c>
      <c r="M240" s="131">
        <v>0</v>
      </c>
      <c r="N240" s="131">
        <v>0</v>
      </c>
      <c r="O240" s="132">
        <v>0</v>
      </c>
      <c r="P240" s="131">
        <f>SUM(N240:O240)</f>
        <v>0</v>
      </c>
      <c r="Q240" s="131">
        <v>0</v>
      </c>
      <c r="R240" s="131">
        <v>0</v>
      </c>
      <c r="S240" s="131">
        <v>0</v>
      </c>
      <c r="T240" s="132">
        <v>0</v>
      </c>
      <c r="U240" s="131">
        <v>0</v>
      </c>
      <c r="V240" s="131">
        <v>0</v>
      </c>
      <c r="W240" s="131">
        <v>0</v>
      </c>
      <c r="X240" s="131">
        <v>0</v>
      </c>
      <c r="Y240" s="132">
        <v>0</v>
      </c>
      <c r="Z240" s="131">
        <f>SUM(X240:Y240)</f>
        <v>0</v>
      </c>
      <c r="AA240" s="133">
        <f>P240+U240+Z240</f>
        <v>0</v>
      </c>
    </row>
    <row r="241" spans="3:27" s="116" customFormat="1" ht="4.5" customHeight="1" thickBot="1">
      <c r="C241" s="162"/>
      <c r="E241" s="162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</row>
    <row r="242" spans="1:27" s="164" customFormat="1" ht="21.75" customHeight="1" thickBot="1">
      <c r="A242" s="1110" t="s">
        <v>87</v>
      </c>
      <c r="B242" s="1111"/>
      <c r="C242" s="1111"/>
      <c r="D242" s="1111"/>
      <c r="E242" s="1112"/>
      <c r="F242" s="270">
        <f aca="true" t="shared" si="44" ref="F242:AA242">F244+F246</f>
        <v>0</v>
      </c>
      <c r="G242" s="270">
        <f t="shared" si="44"/>
        <v>0</v>
      </c>
      <c r="H242" s="270">
        <f t="shared" si="44"/>
        <v>0</v>
      </c>
      <c r="I242" s="270">
        <f t="shared" si="44"/>
        <v>0</v>
      </c>
      <c r="J242" s="270">
        <f t="shared" si="44"/>
        <v>0</v>
      </c>
      <c r="K242" s="270">
        <f t="shared" si="44"/>
        <v>0</v>
      </c>
      <c r="L242" s="270">
        <f t="shared" si="44"/>
        <v>0</v>
      </c>
      <c r="M242" s="270">
        <f t="shared" si="44"/>
        <v>0</v>
      </c>
      <c r="N242" s="270">
        <f t="shared" si="44"/>
        <v>0</v>
      </c>
      <c r="O242" s="270">
        <f t="shared" si="44"/>
        <v>0</v>
      </c>
      <c r="P242" s="270">
        <f t="shared" si="44"/>
        <v>0</v>
      </c>
      <c r="Q242" s="270">
        <f t="shared" si="44"/>
        <v>0</v>
      </c>
      <c r="R242" s="270">
        <f t="shared" si="44"/>
        <v>0</v>
      </c>
      <c r="S242" s="270">
        <f t="shared" si="44"/>
        <v>0</v>
      </c>
      <c r="T242" s="270">
        <f t="shared" si="44"/>
        <v>0</v>
      </c>
      <c r="U242" s="270">
        <f t="shared" si="44"/>
        <v>0</v>
      </c>
      <c r="V242" s="270">
        <f t="shared" si="44"/>
        <v>0</v>
      </c>
      <c r="W242" s="270">
        <f t="shared" si="44"/>
        <v>0</v>
      </c>
      <c r="X242" s="270">
        <f t="shared" si="44"/>
        <v>0</v>
      </c>
      <c r="Y242" s="270">
        <f t="shared" si="44"/>
        <v>0</v>
      </c>
      <c r="Z242" s="270">
        <f t="shared" si="44"/>
        <v>0</v>
      </c>
      <c r="AA242" s="270">
        <f t="shared" si="44"/>
        <v>0</v>
      </c>
    </row>
    <row r="243" spans="3:27" s="116" customFormat="1" ht="4.5" customHeight="1" thickBot="1">
      <c r="C243" s="162"/>
      <c r="E243" s="162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</row>
    <row r="244" spans="1:27" s="5" customFormat="1" ht="21" customHeight="1" thickBot="1">
      <c r="A244" s="1123" t="s">
        <v>572</v>
      </c>
      <c r="B244" s="1124"/>
      <c r="C244" s="1124"/>
      <c r="D244" s="1124"/>
      <c r="E244" s="1125"/>
      <c r="F244" s="269">
        <f aca="true" t="shared" si="45" ref="F244:AA244">SUM(F245:F245)</f>
        <v>0</v>
      </c>
      <c r="G244" s="269">
        <f t="shared" si="45"/>
        <v>0</v>
      </c>
      <c r="H244" s="269">
        <f t="shared" si="45"/>
        <v>0</v>
      </c>
      <c r="I244" s="269">
        <f t="shared" si="45"/>
        <v>0</v>
      </c>
      <c r="J244" s="269">
        <f t="shared" si="45"/>
        <v>0</v>
      </c>
      <c r="K244" s="269">
        <f t="shared" si="45"/>
        <v>0</v>
      </c>
      <c r="L244" s="269">
        <f t="shared" si="45"/>
        <v>0</v>
      </c>
      <c r="M244" s="269">
        <f t="shared" si="45"/>
        <v>0</v>
      </c>
      <c r="N244" s="269">
        <f t="shared" si="45"/>
        <v>0</v>
      </c>
      <c r="O244" s="269">
        <f t="shared" si="45"/>
        <v>0</v>
      </c>
      <c r="P244" s="269">
        <f t="shared" si="45"/>
        <v>0</v>
      </c>
      <c r="Q244" s="269">
        <f t="shared" si="45"/>
        <v>0</v>
      </c>
      <c r="R244" s="269">
        <f t="shared" si="45"/>
        <v>0</v>
      </c>
      <c r="S244" s="269">
        <f t="shared" si="45"/>
        <v>0</v>
      </c>
      <c r="T244" s="269">
        <f t="shared" si="45"/>
        <v>0</v>
      </c>
      <c r="U244" s="269">
        <f t="shared" si="45"/>
        <v>0</v>
      </c>
      <c r="V244" s="269">
        <f t="shared" si="45"/>
        <v>0</v>
      </c>
      <c r="W244" s="269">
        <f t="shared" si="45"/>
        <v>0</v>
      </c>
      <c r="X244" s="269">
        <f t="shared" si="45"/>
        <v>0</v>
      </c>
      <c r="Y244" s="269">
        <f t="shared" si="45"/>
        <v>0</v>
      </c>
      <c r="Z244" s="269">
        <f t="shared" si="45"/>
        <v>0</v>
      </c>
      <c r="AA244" s="269">
        <f t="shared" si="45"/>
        <v>0</v>
      </c>
    </row>
    <row r="245" spans="1:27" s="123" customFormat="1" ht="30" customHeight="1" thickBot="1">
      <c r="A245" s="614" t="s">
        <v>31</v>
      </c>
      <c r="B245" s="134" t="s">
        <v>224</v>
      </c>
      <c r="C245" s="137" t="s">
        <v>88</v>
      </c>
      <c r="D245" s="178" t="s">
        <v>207</v>
      </c>
      <c r="E245" s="139" t="s">
        <v>549</v>
      </c>
      <c r="F245" s="141">
        <f>L245</f>
        <v>0</v>
      </c>
      <c r="G245" s="141">
        <f>M245</f>
        <v>0</v>
      </c>
      <c r="H245" s="141">
        <f>P245</f>
        <v>0</v>
      </c>
      <c r="I245" s="141">
        <v>0</v>
      </c>
      <c r="J245" s="141">
        <v>0</v>
      </c>
      <c r="K245" s="141">
        <v>0</v>
      </c>
      <c r="L245" s="141">
        <v>0</v>
      </c>
      <c r="M245" s="141">
        <v>0</v>
      </c>
      <c r="N245" s="141">
        <v>0</v>
      </c>
      <c r="O245" s="142">
        <v>0</v>
      </c>
      <c r="P245" s="141">
        <f>SUM(N245:O245)</f>
        <v>0</v>
      </c>
      <c r="Q245" s="141">
        <v>0</v>
      </c>
      <c r="R245" s="141">
        <v>0</v>
      </c>
      <c r="S245" s="141">
        <v>0</v>
      </c>
      <c r="T245" s="142">
        <v>0</v>
      </c>
      <c r="U245" s="141">
        <f>SUM(S245:T245)</f>
        <v>0</v>
      </c>
      <c r="V245" s="141">
        <v>0</v>
      </c>
      <c r="W245" s="141">
        <v>0</v>
      </c>
      <c r="X245" s="141">
        <v>0</v>
      </c>
      <c r="Y245" s="142">
        <v>0</v>
      </c>
      <c r="Z245" s="141">
        <f>SUM(X245:Y245)</f>
        <v>0</v>
      </c>
      <c r="AA245" s="128">
        <f>P245+U245+Z245</f>
        <v>0</v>
      </c>
    </row>
    <row r="246" spans="1:27" s="5" customFormat="1" ht="21" customHeight="1" thickBot="1">
      <c r="A246" s="1123" t="s">
        <v>573</v>
      </c>
      <c r="B246" s="1124"/>
      <c r="C246" s="1124"/>
      <c r="D246" s="1124"/>
      <c r="E246" s="1125"/>
      <c r="F246" s="269">
        <f>SUM(F247:F251)</f>
        <v>0</v>
      </c>
      <c r="G246" s="269">
        <f aca="true" t="shared" si="46" ref="G246:AA246">SUM(G247:G251)</f>
        <v>0</v>
      </c>
      <c r="H246" s="269">
        <f t="shared" si="46"/>
        <v>0</v>
      </c>
      <c r="I246" s="269">
        <f t="shared" si="46"/>
        <v>0</v>
      </c>
      <c r="J246" s="269">
        <f t="shared" si="46"/>
        <v>0</v>
      </c>
      <c r="K246" s="269">
        <f t="shared" si="46"/>
        <v>0</v>
      </c>
      <c r="L246" s="269">
        <f t="shared" si="46"/>
        <v>0</v>
      </c>
      <c r="M246" s="269">
        <f t="shared" si="46"/>
        <v>0</v>
      </c>
      <c r="N246" s="269">
        <f t="shared" si="46"/>
        <v>0</v>
      </c>
      <c r="O246" s="269">
        <f t="shared" si="46"/>
        <v>0</v>
      </c>
      <c r="P246" s="269">
        <f t="shared" si="46"/>
        <v>0</v>
      </c>
      <c r="Q246" s="269">
        <f t="shared" si="46"/>
        <v>0</v>
      </c>
      <c r="R246" s="269">
        <f t="shared" si="46"/>
        <v>0</v>
      </c>
      <c r="S246" s="269">
        <f t="shared" si="46"/>
        <v>0</v>
      </c>
      <c r="T246" s="269">
        <f t="shared" si="46"/>
        <v>0</v>
      </c>
      <c r="U246" s="269">
        <f t="shared" si="46"/>
        <v>0</v>
      </c>
      <c r="V246" s="269">
        <f t="shared" si="46"/>
        <v>0</v>
      </c>
      <c r="W246" s="269">
        <f t="shared" si="46"/>
        <v>0</v>
      </c>
      <c r="X246" s="269">
        <f t="shared" si="46"/>
        <v>0</v>
      </c>
      <c r="Y246" s="269">
        <f t="shared" si="46"/>
        <v>0</v>
      </c>
      <c r="Z246" s="269">
        <f t="shared" si="46"/>
        <v>0</v>
      </c>
      <c r="AA246" s="269">
        <f t="shared" si="46"/>
        <v>0</v>
      </c>
    </row>
    <row r="247" spans="1:27" s="123" customFormat="1" ht="30" customHeight="1">
      <c r="A247" s="615" t="s">
        <v>31</v>
      </c>
      <c r="B247" s="178"/>
      <c r="C247" s="179"/>
      <c r="D247" s="178"/>
      <c r="E247" s="179"/>
      <c r="F247" s="120">
        <f aca="true" t="shared" si="47" ref="F247:G249">I247+L247+Q247+V247</f>
        <v>0</v>
      </c>
      <c r="G247" s="120">
        <f t="shared" si="47"/>
        <v>0</v>
      </c>
      <c r="H247" s="120">
        <f>K247+AA247</f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1">
        <v>0</v>
      </c>
      <c r="P247" s="120">
        <f>SUM(N247:O247)</f>
        <v>0</v>
      </c>
      <c r="Q247" s="120">
        <v>0</v>
      </c>
      <c r="R247" s="120">
        <v>0</v>
      </c>
      <c r="S247" s="120">
        <v>0</v>
      </c>
      <c r="T247" s="121">
        <v>0</v>
      </c>
      <c r="U247" s="141">
        <f>SUM(S247:T247)</f>
        <v>0</v>
      </c>
      <c r="V247" s="141">
        <v>0</v>
      </c>
      <c r="W247" s="141">
        <v>0</v>
      </c>
      <c r="X247" s="141">
        <v>0</v>
      </c>
      <c r="Y247" s="142">
        <v>0</v>
      </c>
      <c r="Z247" s="141">
        <f>SUM(X247:Y247)</f>
        <v>0</v>
      </c>
      <c r="AA247" s="128">
        <f>P247+U247+Z247</f>
        <v>0</v>
      </c>
    </row>
    <row r="248" spans="1:27" s="123" customFormat="1" ht="30" customHeight="1">
      <c r="A248" s="615" t="s">
        <v>31</v>
      </c>
      <c r="B248" s="178"/>
      <c r="C248" s="179"/>
      <c r="D248" s="135"/>
      <c r="E248" s="179"/>
      <c r="F248" s="120">
        <f t="shared" si="47"/>
        <v>0</v>
      </c>
      <c r="G248" s="120">
        <f t="shared" si="47"/>
        <v>0</v>
      </c>
      <c r="H248" s="120">
        <f>AA248</f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1">
        <v>0</v>
      </c>
      <c r="P248" s="120">
        <f>SUM(N248:O248)</f>
        <v>0</v>
      </c>
      <c r="Q248" s="120">
        <v>0</v>
      </c>
      <c r="R248" s="120">
        <v>0</v>
      </c>
      <c r="S248" s="120">
        <v>0</v>
      </c>
      <c r="T248" s="121">
        <v>0</v>
      </c>
      <c r="U248" s="120">
        <f>SUM(S248:T248)</f>
        <v>0</v>
      </c>
      <c r="V248" s="120">
        <v>0</v>
      </c>
      <c r="W248" s="120">
        <v>0</v>
      </c>
      <c r="X248" s="120">
        <v>0</v>
      </c>
      <c r="Y248" s="121">
        <v>0</v>
      </c>
      <c r="Z248" s="120">
        <f>SUM(X248:Y248)</f>
        <v>0</v>
      </c>
      <c r="AA248" s="125">
        <f>P248+U248+Z248</f>
        <v>0</v>
      </c>
    </row>
    <row r="249" spans="1:27" s="123" customFormat="1" ht="30" customHeight="1">
      <c r="A249" s="177"/>
      <c r="B249" s="178"/>
      <c r="C249" s="179"/>
      <c r="D249" s="135"/>
      <c r="E249" s="179"/>
      <c r="F249" s="120">
        <f t="shared" si="47"/>
        <v>0</v>
      </c>
      <c r="G249" s="120">
        <f t="shared" si="47"/>
        <v>0</v>
      </c>
      <c r="H249" s="120">
        <f>AA249</f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0</v>
      </c>
      <c r="O249" s="121">
        <v>0</v>
      </c>
      <c r="P249" s="120">
        <f>SUM(N249:O249)</f>
        <v>0</v>
      </c>
      <c r="Q249" s="120">
        <v>0</v>
      </c>
      <c r="R249" s="120">
        <v>0</v>
      </c>
      <c r="S249" s="120">
        <v>0</v>
      </c>
      <c r="T249" s="121">
        <v>0</v>
      </c>
      <c r="U249" s="120">
        <f>SUM(S249:T249)</f>
        <v>0</v>
      </c>
      <c r="V249" s="120">
        <v>0</v>
      </c>
      <c r="W249" s="120">
        <v>0</v>
      </c>
      <c r="X249" s="120">
        <v>0</v>
      </c>
      <c r="Y249" s="121">
        <v>0</v>
      </c>
      <c r="Z249" s="120">
        <f>SUM(X249:Y249)</f>
        <v>0</v>
      </c>
      <c r="AA249" s="125">
        <f>P249+U249+Z249</f>
        <v>0</v>
      </c>
    </row>
    <row r="250" spans="1:27" s="123" customFormat="1" ht="30" customHeight="1">
      <c r="A250" s="122"/>
      <c r="B250" s="183"/>
      <c r="C250" s="127"/>
      <c r="D250" s="135"/>
      <c r="E250" s="127"/>
      <c r="F250" s="120">
        <f>I250+L250+Q250+V250</f>
        <v>0</v>
      </c>
      <c r="G250" s="120">
        <f>J250+M250+R250+W250</f>
        <v>0</v>
      </c>
      <c r="H250" s="120">
        <f>AA250</f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1">
        <v>0</v>
      </c>
      <c r="P250" s="120">
        <f>SUM(N250:O250)</f>
        <v>0</v>
      </c>
      <c r="Q250" s="120">
        <v>0</v>
      </c>
      <c r="R250" s="120">
        <v>0</v>
      </c>
      <c r="S250" s="120">
        <v>0</v>
      </c>
      <c r="T250" s="121">
        <v>0</v>
      </c>
      <c r="U250" s="120">
        <f>SUM(S250:T250)</f>
        <v>0</v>
      </c>
      <c r="V250" s="120">
        <v>0</v>
      </c>
      <c r="W250" s="120">
        <v>0</v>
      </c>
      <c r="X250" s="120">
        <v>0</v>
      </c>
      <c r="Y250" s="121">
        <v>0</v>
      </c>
      <c r="Z250" s="120">
        <f>SUM(X250:Y250)</f>
        <v>0</v>
      </c>
      <c r="AA250" s="125">
        <f>P250+U250+Z250</f>
        <v>0</v>
      </c>
    </row>
    <row r="251" spans="1:27" s="123" customFormat="1" ht="30" customHeight="1" thickBot="1">
      <c r="A251" s="140"/>
      <c r="B251" s="136"/>
      <c r="C251" s="138"/>
      <c r="D251" s="136"/>
      <c r="E251" s="138"/>
      <c r="F251" s="126">
        <f>I251+L251+Q251+V251</f>
        <v>0</v>
      </c>
      <c r="G251" s="126">
        <f>J251+M251+R251+W251</f>
        <v>0</v>
      </c>
      <c r="H251" s="126">
        <f>AA251</f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  <c r="N251" s="126">
        <v>0</v>
      </c>
      <c r="O251" s="143">
        <v>0</v>
      </c>
      <c r="P251" s="126">
        <f>SUM(N251:O251)</f>
        <v>0</v>
      </c>
      <c r="Q251" s="126">
        <v>0</v>
      </c>
      <c r="R251" s="126">
        <v>0</v>
      </c>
      <c r="S251" s="126">
        <v>0</v>
      </c>
      <c r="T251" s="143">
        <v>0</v>
      </c>
      <c r="U251" s="126">
        <f>SUM(S251:T251)</f>
        <v>0</v>
      </c>
      <c r="V251" s="126">
        <v>0</v>
      </c>
      <c r="W251" s="126">
        <v>0</v>
      </c>
      <c r="X251" s="126">
        <v>0</v>
      </c>
      <c r="Y251" s="143">
        <v>0</v>
      </c>
      <c r="Z251" s="126">
        <f>SUM(X251:Y251)</f>
        <v>0</v>
      </c>
      <c r="AA251" s="144">
        <f>P251+U251+Z251</f>
        <v>0</v>
      </c>
    </row>
    <row r="252" spans="1:26" s="123" customFormat="1" ht="12.75" customHeight="1">
      <c r="A252" s="115"/>
      <c r="B252" s="115"/>
      <c r="C252" s="117"/>
      <c r="D252" s="117"/>
      <c r="E252" s="118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spans="1:27" s="166" customFormat="1" ht="15" customHeight="1">
      <c r="A253" s="165" t="s">
        <v>397</v>
      </c>
      <c r="B253" s="1102" t="s">
        <v>11</v>
      </c>
      <c r="C253" s="1102"/>
      <c r="D253" s="1102"/>
      <c r="E253" s="1102"/>
      <c r="F253" s="1102"/>
      <c r="G253" s="1102"/>
      <c r="H253" s="1102"/>
      <c r="I253" s="1102"/>
      <c r="J253" s="1102"/>
      <c r="K253" s="1102"/>
      <c r="L253" s="1102"/>
      <c r="M253" s="1102"/>
      <c r="N253" s="1102"/>
      <c r="O253" s="1102"/>
      <c r="P253" s="1102"/>
      <c r="Q253" s="1102"/>
      <c r="R253" s="1102"/>
      <c r="S253" s="1102"/>
      <c r="T253" s="1102"/>
      <c r="U253" s="1102"/>
      <c r="V253" s="1102"/>
      <c r="W253" s="1102"/>
      <c r="X253" s="1102"/>
      <c r="Y253" s="1102"/>
      <c r="Z253" s="1102"/>
      <c r="AA253" s="1102"/>
    </row>
    <row r="254" spans="1:26" s="167" customFormat="1" ht="12.75" customHeight="1">
      <c r="A254" s="148"/>
      <c r="B254" s="146"/>
      <c r="C254" s="148"/>
      <c r="D254" s="148"/>
      <c r="E254" s="148"/>
      <c r="F254" s="149"/>
      <c r="G254" s="149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7" s="166" customFormat="1" ht="15" customHeight="1">
      <c r="A255" s="168"/>
      <c r="B255" s="1102" t="s">
        <v>578</v>
      </c>
      <c r="C255" s="1102"/>
      <c r="D255" s="1102"/>
      <c r="E255" s="1102"/>
      <c r="F255" s="1102"/>
      <c r="G255" s="1102"/>
      <c r="H255" s="1102"/>
      <c r="I255" s="1102"/>
      <c r="J255" s="1102"/>
      <c r="K255" s="1102"/>
      <c r="L255" s="1102"/>
      <c r="M255" s="1102"/>
      <c r="N255" s="1102"/>
      <c r="O255" s="1102"/>
      <c r="P255" s="1102"/>
      <c r="Q255" s="1102"/>
      <c r="R255" s="1102"/>
      <c r="S255" s="1102"/>
      <c r="T255" s="1102"/>
      <c r="U255" s="1102"/>
      <c r="V255" s="1102"/>
      <c r="W255" s="1102"/>
      <c r="X255" s="1102"/>
      <c r="Y255" s="1102"/>
      <c r="Z255" s="1102"/>
      <c r="AA255" s="1102"/>
    </row>
    <row r="256" spans="1:26" s="167" customFormat="1" ht="12.75" customHeight="1">
      <c r="A256" s="148"/>
      <c r="B256" s="146"/>
      <c r="C256" s="148"/>
      <c r="D256" s="148"/>
      <c r="E256" s="148"/>
      <c r="F256" s="149"/>
      <c r="G256" s="149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7" s="166" customFormat="1" ht="15" customHeight="1">
      <c r="A257" s="147" t="s">
        <v>12</v>
      </c>
      <c r="B257" s="1130" t="s">
        <v>187</v>
      </c>
      <c r="C257" s="1130"/>
      <c r="D257" s="1130"/>
      <c r="E257" s="1130"/>
      <c r="F257" s="1130"/>
      <c r="G257" s="1130"/>
      <c r="H257" s="1130"/>
      <c r="I257" s="1130"/>
      <c r="J257" s="1130"/>
      <c r="K257" s="1130"/>
      <c r="L257" s="1130"/>
      <c r="M257" s="1130"/>
      <c r="N257" s="1130"/>
      <c r="O257" s="1130"/>
      <c r="P257" s="1130"/>
      <c r="Q257" s="1130"/>
      <c r="R257" s="1130"/>
      <c r="S257" s="1130"/>
      <c r="T257" s="1130"/>
      <c r="U257" s="1130"/>
      <c r="V257" s="1130"/>
      <c r="W257" s="1130"/>
      <c r="X257" s="1130"/>
      <c r="Y257" s="1130"/>
      <c r="Z257" s="1130"/>
      <c r="AA257" s="1130"/>
    </row>
  </sheetData>
  <sheetProtection/>
  <mergeCells count="235">
    <mergeCell ref="V96:V97"/>
    <mergeCell ref="W96:W97"/>
    <mergeCell ref="X96:X97"/>
    <mergeCell ref="Y96:Y97"/>
    <mergeCell ref="A96:A97"/>
    <mergeCell ref="B96:B97"/>
    <mergeCell ref="C96:C97"/>
    <mergeCell ref="D96:D97"/>
    <mergeCell ref="E96:E97"/>
    <mergeCell ref="F96:F97"/>
    <mergeCell ref="S96:S97"/>
    <mergeCell ref="G96:G97"/>
    <mergeCell ref="H96:H97"/>
    <mergeCell ref="I96:I97"/>
    <mergeCell ref="J96:J97"/>
    <mergeCell ref="K96:K97"/>
    <mergeCell ref="A98:E98"/>
    <mergeCell ref="B101:AA101"/>
    <mergeCell ref="B103:AA103"/>
    <mergeCell ref="A83:E83"/>
    <mergeCell ref="A86:E86"/>
    <mergeCell ref="A88:E88"/>
    <mergeCell ref="A90:E90"/>
    <mergeCell ref="A93:E93"/>
    <mergeCell ref="N96:N97"/>
    <mergeCell ref="O96:O97"/>
    <mergeCell ref="A79:E79"/>
    <mergeCell ref="A81:E81"/>
    <mergeCell ref="P75:P76"/>
    <mergeCell ref="Q75:R75"/>
    <mergeCell ref="L96:L97"/>
    <mergeCell ref="M96:M97"/>
    <mergeCell ref="Q96:Q97"/>
    <mergeCell ref="R96:R97"/>
    <mergeCell ref="A91:A92"/>
    <mergeCell ref="B91:B92"/>
    <mergeCell ref="U75:U76"/>
    <mergeCell ref="V75:W75"/>
    <mergeCell ref="Q74:U74"/>
    <mergeCell ref="V74:Z74"/>
    <mergeCell ref="A95:E95"/>
    <mergeCell ref="T96:T97"/>
    <mergeCell ref="X75:X76"/>
    <mergeCell ref="Y75:Y76"/>
    <mergeCell ref="Z75:Z76"/>
    <mergeCell ref="A77:E77"/>
    <mergeCell ref="AA74:AA76"/>
    <mergeCell ref="F75:G75"/>
    <mergeCell ref="H75:H76"/>
    <mergeCell ref="I75:J75"/>
    <mergeCell ref="K75:K76"/>
    <mergeCell ref="L75:M75"/>
    <mergeCell ref="N75:N76"/>
    <mergeCell ref="O75:O76"/>
    <mergeCell ref="S75:S76"/>
    <mergeCell ref="T75:T76"/>
    <mergeCell ref="A70:AA70"/>
    <mergeCell ref="X73:AA73"/>
    <mergeCell ref="A74:A76"/>
    <mergeCell ref="B74:B76"/>
    <mergeCell ref="C74:C76"/>
    <mergeCell ref="D74:D76"/>
    <mergeCell ref="E74:E76"/>
    <mergeCell ref="F74:H74"/>
    <mergeCell ref="I74:K74"/>
    <mergeCell ref="L74:P74"/>
    <mergeCell ref="F148:H148"/>
    <mergeCell ref="A164:E164"/>
    <mergeCell ref="A167:E167"/>
    <mergeCell ref="A169:E169"/>
    <mergeCell ref="A148:A150"/>
    <mergeCell ref="B148:B150"/>
    <mergeCell ref="C148:C150"/>
    <mergeCell ref="D148:D150"/>
    <mergeCell ref="E148:E150"/>
    <mergeCell ref="F149:G149"/>
    <mergeCell ref="A171:E171"/>
    <mergeCell ref="A22:E22"/>
    <mergeCell ref="A27:E27"/>
    <mergeCell ref="A20:E20"/>
    <mergeCell ref="A160:E160"/>
    <mergeCell ref="A155:E155"/>
    <mergeCell ref="A157:E157"/>
    <mergeCell ref="A162:E162"/>
    <mergeCell ref="A144:AA144"/>
    <mergeCell ref="X147:AA147"/>
    <mergeCell ref="A18:E18"/>
    <mergeCell ref="A29:E29"/>
    <mergeCell ref="A32:E32"/>
    <mergeCell ref="V6:Z6"/>
    <mergeCell ref="A9:E9"/>
    <mergeCell ref="A6:A8"/>
    <mergeCell ref="B6:B8"/>
    <mergeCell ref="F6:H6"/>
    <mergeCell ref="H7:H8"/>
    <mergeCell ref="I6:K6"/>
    <mergeCell ref="I7:J7"/>
    <mergeCell ref="P7:P8"/>
    <mergeCell ref="O7:O8"/>
    <mergeCell ref="Y7:Y8"/>
    <mergeCell ref="L6:P6"/>
    <mergeCell ref="T7:T8"/>
    <mergeCell ref="U7:U8"/>
    <mergeCell ref="Q6:U6"/>
    <mergeCell ref="A2:AA2"/>
    <mergeCell ref="L7:M7"/>
    <mergeCell ref="N7:N8"/>
    <mergeCell ref="Q7:R7"/>
    <mergeCell ref="S7:S8"/>
    <mergeCell ref="V7:W7"/>
    <mergeCell ref="X7:X8"/>
    <mergeCell ref="F7:G7"/>
    <mergeCell ref="K7:K8"/>
    <mergeCell ref="AA6:AA8"/>
    <mergeCell ref="A219:AA219"/>
    <mergeCell ref="A223:A225"/>
    <mergeCell ref="B223:B225"/>
    <mergeCell ref="C223:C225"/>
    <mergeCell ref="D223:D225"/>
    <mergeCell ref="E223:E225"/>
    <mergeCell ref="F223:H223"/>
    <mergeCell ref="I223:K223"/>
    <mergeCell ref="AA223:AA225"/>
    <mergeCell ref="Q223:U223"/>
    <mergeCell ref="V223:Z223"/>
    <mergeCell ref="Z224:Z225"/>
    <mergeCell ref="L224:M224"/>
    <mergeCell ref="N224:N225"/>
    <mergeCell ref="O224:O225"/>
    <mergeCell ref="S224:S225"/>
    <mergeCell ref="L223:P223"/>
    <mergeCell ref="P224:P225"/>
    <mergeCell ref="Q224:R224"/>
    <mergeCell ref="T224:T225"/>
    <mergeCell ref="Y224:Y225"/>
    <mergeCell ref="U224:U225"/>
    <mergeCell ref="V224:W224"/>
    <mergeCell ref="F224:G224"/>
    <mergeCell ref="H224:H225"/>
    <mergeCell ref="I224:J224"/>
    <mergeCell ref="K224:K225"/>
    <mergeCell ref="B257:AA257"/>
    <mergeCell ref="A242:E242"/>
    <mergeCell ref="A244:E244"/>
    <mergeCell ref="A246:E246"/>
    <mergeCell ref="B253:AA253"/>
    <mergeCell ref="X222:AA222"/>
    <mergeCell ref="B255:AA255"/>
    <mergeCell ref="A232:E232"/>
    <mergeCell ref="A235:E235"/>
    <mergeCell ref="A237:E237"/>
    <mergeCell ref="A239:E239"/>
    <mergeCell ref="A228:E228"/>
    <mergeCell ref="A230:E230"/>
    <mergeCell ref="A226:E226"/>
    <mergeCell ref="X224:X225"/>
    <mergeCell ref="X5:AA5"/>
    <mergeCell ref="B36:AA36"/>
    <mergeCell ref="B38:AA38"/>
    <mergeCell ref="A15:E15"/>
    <mergeCell ref="D6:D8"/>
    <mergeCell ref="C6:C8"/>
    <mergeCell ref="A11:E11"/>
    <mergeCell ref="A13:E13"/>
    <mergeCell ref="E6:E8"/>
    <mergeCell ref="Z7:Z8"/>
    <mergeCell ref="I148:K148"/>
    <mergeCell ref="L148:P148"/>
    <mergeCell ref="Q148:U148"/>
    <mergeCell ref="V148:Z148"/>
    <mergeCell ref="C30:C31"/>
    <mergeCell ref="I149:J149"/>
    <mergeCell ref="K149:K150"/>
    <mergeCell ref="B174:AA174"/>
    <mergeCell ref="AA148:AA150"/>
    <mergeCell ref="L149:M149"/>
    <mergeCell ref="N149:N150"/>
    <mergeCell ref="O149:O150"/>
    <mergeCell ref="P149:P150"/>
    <mergeCell ref="Q149:R149"/>
    <mergeCell ref="S149:S150"/>
    <mergeCell ref="B176:AA176"/>
    <mergeCell ref="Y149:Y150"/>
    <mergeCell ref="Z149:Z150"/>
    <mergeCell ref="A151:E151"/>
    <mergeCell ref="A153:E153"/>
    <mergeCell ref="T149:T150"/>
    <mergeCell ref="U149:U150"/>
    <mergeCell ref="V149:W149"/>
    <mergeCell ref="X149:X150"/>
    <mergeCell ref="H149:H150"/>
    <mergeCell ref="B30:B31"/>
    <mergeCell ref="A30:A31"/>
    <mergeCell ref="D30:D31"/>
    <mergeCell ref="E30:E31"/>
    <mergeCell ref="F30:F31"/>
    <mergeCell ref="G30:G31"/>
    <mergeCell ref="M30:M31"/>
    <mergeCell ref="N30:N31"/>
    <mergeCell ref="O30:O31"/>
    <mergeCell ref="I30:I31"/>
    <mergeCell ref="J30:J31"/>
    <mergeCell ref="K30:K31"/>
    <mergeCell ref="L30:L31"/>
    <mergeCell ref="B40:T40"/>
    <mergeCell ref="V30:V31"/>
    <mergeCell ref="W30:W31"/>
    <mergeCell ref="X30:X31"/>
    <mergeCell ref="Y30:Y31"/>
    <mergeCell ref="Q30:Q31"/>
    <mergeCell ref="R30:R31"/>
    <mergeCell ref="S30:S31"/>
    <mergeCell ref="T30:T31"/>
    <mergeCell ref="H30:H31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W91:W92"/>
    <mergeCell ref="X91:X92"/>
    <mergeCell ref="Y91:Y92"/>
    <mergeCell ref="O91:O92"/>
    <mergeCell ref="Q91:Q92"/>
    <mergeCell ref="R91:R92"/>
    <mergeCell ref="S91:S92"/>
    <mergeCell ref="T91:T92"/>
    <mergeCell ref="V91:V92"/>
  </mergeCells>
  <printOptions horizontalCentered="1"/>
  <pageMargins left="0" right="0" top="0.7874015748031497" bottom="0.6692913385826772" header="0" footer="0"/>
  <pageSetup horizontalDpi="300" verticalDpi="300" orientation="landscape" paperSize="8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5"/>
  <sheetViews>
    <sheetView zoomScalePageLayoutView="0" workbookViewId="0" topLeftCell="A79">
      <selection activeCell="A24" sqref="A24:K24"/>
    </sheetView>
  </sheetViews>
  <sheetFormatPr defaultColWidth="9.140625" defaultRowHeight="12.75"/>
  <cols>
    <col min="1" max="1" width="23.00390625" style="152" customWidth="1"/>
    <col min="2" max="2" width="49.7109375" style="152" customWidth="1"/>
    <col min="3" max="11" width="8.7109375" style="184" customWidth="1"/>
    <col min="12" max="16384" width="9.140625" style="152" customWidth="1"/>
  </cols>
  <sheetData>
    <row r="2" spans="1:11" s="228" customFormat="1" ht="22.5" customHeight="1">
      <c r="A2" s="1083" t="s">
        <v>314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</row>
    <row r="4" spans="8:11" ht="15" customHeight="1" thickBot="1">
      <c r="H4" s="1131" t="s">
        <v>565</v>
      </c>
      <c r="I4" s="1132"/>
      <c r="J4" s="1132"/>
      <c r="K4" s="1132"/>
    </row>
    <row r="5" spans="1:11" s="41" customFormat="1" ht="19.5" customHeight="1" thickBot="1">
      <c r="A5" s="1133" t="s">
        <v>360</v>
      </c>
      <c r="B5" s="1134"/>
      <c r="C5" s="1135" t="s">
        <v>178</v>
      </c>
      <c r="D5" s="1136"/>
      <c r="E5" s="1136"/>
      <c r="F5" s="1136"/>
      <c r="G5" s="1136"/>
      <c r="H5" s="1136"/>
      <c r="I5" s="1136"/>
      <c r="J5" s="1136"/>
      <c r="K5" s="1137"/>
    </row>
    <row r="6" spans="1:11" s="41" customFormat="1" ht="19.5" customHeight="1" thickBot="1">
      <c r="A6" s="1133" t="s">
        <v>361</v>
      </c>
      <c r="B6" s="1134"/>
      <c r="C6" s="1135" t="s">
        <v>94</v>
      </c>
      <c r="D6" s="1136"/>
      <c r="E6" s="1136"/>
      <c r="F6" s="1136"/>
      <c r="G6" s="1136"/>
      <c r="H6" s="1136"/>
      <c r="I6" s="1136"/>
      <c r="J6" s="1136"/>
      <c r="K6" s="1137"/>
    </row>
    <row r="7" spans="1:11" s="41" customFormat="1" ht="19.5" customHeight="1">
      <c r="A7" s="206" t="s">
        <v>362</v>
      </c>
      <c r="B7" s="207" t="s">
        <v>363</v>
      </c>
      <c r="C7" s="1138" t="s">
        <v>584</v>
      </c>
      <c r="D7" s="1139"/>
      <c r="E7" s="1139"/>
      <c r="F7" s="1139"/>
      <c r="G7" s="1139"/>
      <c r="H7" s="1139"/>
      <c r="I7" s="1139"/>
      <c r="J7" s="1139"/>
      <c r="K7" s="1140"/>
    </row>
    <row r="8" spans="1:11" s="41" customFormat="1" ht="19.5" customHeight="1">
      <c r="A8" s="208"/>
      <c r="B8" s="209" t="s">
        <v>364</v>
      </c>
      <c r="C8" s="1141" t="s">
        <v>31</v>
      </c>
      <c r="D8" s="1142"/>
      <c r="E8" s="1142"/>
      <c r="F8" s="1142"/>
      <c r="G8" s="1142"/>
      <c r="H8" s="1142"/>
      <c r="I8" s="1142"/>
      <c r="J8" s="1142"/>
      <c r="K8" s="1143"/>
    </row>
    <row r="9" spans="1:11" s="41" customFormat="1" ht="19.5" customHeight="1">
      <c r="A9" s="208"/>
      <c r="B9" s="209" t="s">
        <v>365</v>
      </c>
      <c r="C9" s="1144" t="s">
        <v>88</v>
      </c>
      <c r="D9" s="1145"/>
      <c r="E9" s="1145"/>
      <c r="F9" s="1145"/>
      <c r="G9" s="1145"/>
      <c r="H9" s="1145"/>
      <c r="I9" s="1145"/>
      <c r="J9" s="1145"/>
      <c r="K9" s="1146"/>
    </row>
    <row r="10" spans="1:11" s="41" customFormat="1" ht="19.5" customHeight="1">
      <c r="A10" s="208"/>
      <c r="B10" s="209" t="s">
        <v>448</v>
      </c>
      <c r="C10" s="1144" t="s">
        <v>577</v>
      </c>
      <c r="D10" s="1145"/>
      <c r="E10" s="1145"/>
      <c r="F10" s="1145"/>
      <c r="G10" s="1145"/>
      <c r="H10" s="1145"/>
      <c r="I10" s="1145"/>
      <c r="J10" s="1145"/>
      <c r="K10" s="1146"/>
    </row>
    <row r="11" spans="1:11" s="41" customFormat="1" ht="19.5" customHeight="1">
      <c r="A11" s="208"/>
      <c r="B11" s="209" t="s">
        <v>366</v>
      </c>
      <c r="C11" s="1144" t="s">
        <v>585</v>
      </c>
      <c r="D11" s="1145"/>
      <c r="E11" s="1145"/>
      <c r="F11" s="1145"/>
      <c r="G11" s="1145"/>
      <c r="H11" s="1145"/>
      <c r="I11" s="1145"/>
      <c r="J11" s="1145"/>
      <c r="K11" s="1146"/>
    </row>
    <row r="12" spans="1:11" s="41" customFormat="1" ht="19.5" customHeight="1">
      <c r="A12" s="208"/>
      <c r="B12" s="209" t="s">
        <v>470</v>
      </c>
      <c r="C12" s="1147">
        <v>0</v>
      </c>
      <c r="D12" s="1148"/>
      <c r="E12" s="1148"/>
      <c r="F12" s="1148"/>
      <c r="G12" s="1148"/>
      <c r="H12" s="1148"/>
      <c r="I12" s="1148"/>
      <c r="J12" s="1148"/>
      <c r="K12" s="1149"/>
    </row>
    <row r="13" spans="1:11" s="41" customFormat="1" ht="19.5" customHeight="1">
      <c r="A13" s="208"/>
      <c r="B13" s="209" t="s">
        <v>563</v>
      </c>
      <c r="C13" s="1147">
        <v>0</v>
      </c>
      <c r="D13" s="1148"/>
      <c r="E13" s="1148"/>
      <c r="F13" s="1148"/>
      <c r="G13" s="1148"/>
      <c r="H13" s="1148"/>
      <c r="I13" s="1148"/>
      <c r="J13" s="1148"/>
      <c r="K13" s="1149"/>
    </row>
    <row r="14" spans="1:11" s="41" customFormat="1" ht="19.5" customHeight="1">
      <c r="A14" s="208"/>
      <c r="B14" s="209" t="s">
        <v>514</v>
      </c>
      <c r="C14" s="1147">
        <v>0</v>
      </c>
      <c r="D14" s="1148"/>
      <c r="E14" s="1148"/>
      <c r="F14" s="1148"/>
      <c r="G14" s="1148"/>
      <c r="H14" s="1148"/>
      <c r="I14" s="1148"/>
      <c r="J14" s="1148"/>
      <c r="K14" s="1149"/>
    </row>
    <row r="15" spans="1:11" s="41" customFormat="1" ht="19.5" customHeight="1">
      <c r="A15" s="208"/>
      <c r="B15" s="209" t="s">
        <v>547</v>
      </c>
      <c r="C15" s="1147">
        <v>0</v>
      </c>
      <c r="D15" s="1148"/>
      <c r="E15" s="1148"/>
      <c r="F15" s="1148"/>
      <c r="G15" s="1148"/>
      <c r="H15" s="1148"/>
      <c r="I15" s="1148"/>
      <c r="J15" s="1148"/>
      <c r="K15" s="1149"/>
    </row>
    <row r="16" spans="1:11" s="41" customFormat="1" ht="19.5" customHeight="1" thickBot="1">
      <c r="A16" s="210"/>
      <c r="B16" s="211" t="s">
        <v>570</v>
      </c>
      <c r="C16" s="1147">
        <v>0</v>
      </c>
      <c r="D16" s="1148"/>
      <c r="E16" s="1148"/>
      <c r="F16" s="1148"/>
      <c r="G16" s="1148"/>
      <c r="H16" s="1148"/>
      <c r="I16" s="1148"/>
      <c r="J16" s="1148"/>
      <c r="K16" s="1149"/>
    </row>
    <row r="17" spans="1:11" s="41" customFormat="1" ht="30" customHeight="1" thickBot="1">
      <c r="A17" s="1154" t="s">
        <v>367</v>
      </c>
      <c r="B17" s="1155"/>
      <c r="C17" s="1155"/>
      <c r="D17" s="1155"/>
      <c r="E17" s="1155"/>
      <c r="F17" s="1155"/>
      <c r="G17" s="1155"/>
      <c r="H17" s="1155"/>
      <c r="I17" s="1155"/>
      <c r="J17" s="1155"/>
      <c r="K17" s="1156"/>
    </row>
    <row r="18" spans="1:11" s="41" customFormat="1" ht="19.5" customHeight="1">
      <c r="A18" s="1157" t="s">
        <v>452</v>
      </c>
      <c r="B18" s="1158"/>
      <c r="C18" s="1158"/>
      <c r="D18" s="1158"/>
      <c r="E18" s="1158"/>
      <c r="F18" s="1158"/>
      <c r="G18" s="1158"/>
      <c r="H18" s="1158"/>
      <c r="I18" s="1158"/>
      <c r="J18" s="1158"/>
      <c r="K18" s="1159"/>
    </row>
    <row r="19" spans="1:11" s="41" customFormat="1" ht="19.5" customHeight="1" thickBot="1">
      <c r="A19" s="1160" t="s">
        <v>208</v>
      </c>
      <c r="B19" s="1161"/>
      <c r="C19" s="1162"/>
      <c r="D19" s="1162"/>
      <c r="E19" s="1162"/>
      <c r="F19" s="1162"/>
      <c r="G19" s="1162"/>
      <c r="H19" s="1162"/>
      <c r="I19" s="1162"/>
      <c r="J19" s="1162"/>
      <c r="K19" s="1163"/>
    </row>
    <row r="20" spans="1:11" ht="30" customHeight="1" thickBot="1">
      <c r="A20" s="1164" t="s">
        <v>209</v>
      </c>
      <c r="B20" s="1165"/>
      <c r="C20" s="1166" t="s">
        <v>515</v>
      </c>
      <c r="D20" s="1167"/>
      <c r="E20" s="1168"/>
      <c r="F20" s="1166" t="s">
        <v>553</v>
      </c>
      <c r="G20" s="1167"/>
      <c r="H20" s="1168"/>
      <c r="I20" s="1166" t="s">
        <v>583</v>
      </c>
      <c r="J20" s="1167"/>
      <c r="K20" s="1168"/>
    </row>
    <row r="21" spans="1:11" ht="30" customHeight="1">
      <c r="A21" s="1039" t="s">
        <v>453</v>
      </c>
      <c r="B21" s="1169" t="s">
        <v>454</v>
      </c>
      <c r="C21" s="1152" t="s">
        <v>169</v>
      </c>
      <c r="D21" s="1153"/>
      <c r="E21" s="1150" t="s">
        <v>170</v>
      </c>
      <c r="F21" s="1152" t="s">
        <v>169</v>
      </c>
      <c r="G21" s="1153"/>
      <c r="H21" s="1150" t="s">
        <v>170</v>
      </c>
      <c r="I21" s="1152" t="s">
        <v>169</v>
      </c>
      <c r="J21" s="1153"/>
      <c r="K21" s="1150" t="s">
        <v>170</v>
      </c>
    </row>
    <row r="22" spans="1:11" ht="30" customHeight="1" thickBot="1">
      <c r="A22" s="1040"/>
      <c r="B22" s="1170"/>
      <c r="C22" s="237" t="s">
        <v>171</v>
      </c>
      <c r="D22" s="238" t="s">
        <v>172</v>
      </c>
      <c r="E22" s="1151"/>
      <c r="F22" s="237" t="s">
        <v>171</v>
      </c>
      <c r="G22" s="238" t="s">
        <v>172</v>
      </c>
      <c r="H22" s="1151"/>
      <c r="I22" s="237" t="s">
        <v>171</v>
      </c>
      <c r="J22" s="238" t="s">
        <v>172</v>
      </c>
      <c r="K22" s="1151"/>
    </row>
    <row r="23" spans="1:11" ht="9.75" customHeight="1" thickBot="1">
      <c r="A23" s="40"/>
      <c r="B23" s="4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41" customFormat="1" ht="19.5" customHeight="1" thickBot="1">
      <c r="A24" s="1176" t="s">
        <v>311</v>
      </c>
      <c r="B24" s="1177"/>
      <c r="C24" s="1178"/>
      <c r="D24" s="1178"/>
      <c r="E24" s="1178"/>
      <c r="F24" s="1178"/>
      <c r="G24" s="1178"/>
      <c r="H24" s="1178"/>
      <c r="I24" s="1178"/>
      <c r="J24" s="1178"/>
      <c r="K24" s="1179"/>
    </row>
    <row r="25" spans="1:11" ht="19.5" customHeight="1">
      <c r="A25" s="1008" t="s">
        <v>516</v>
      </c>
      <c r="B25" s="221"/>
      <c r="C25" s="214"/>
      <c r="D25" s="212"/>
      <c r="E25" s="213"/>
      <c r="F25" s="214"/>
      <c r="G25" s="212"/>
      <c r="H25" s="213"/>
      <c r="I25" s="214"/>
      <c r="J25" s="212"/>
      <c r="K25" s="213"/>
    </row>
    <row r="26" spans="1:11" ht="19.5" customHeight="1">
      <c r="A26" s="1180"/>
      <c r="B26" s="224"/>
      <c r="C26" s="217"/>
      <c r="D26" s="215"/>
      <c r="E26" s="216"/>
      <c r="F26" s="217"/>
      <c r="G26" s="215"/>
      <c r="H26" s="216"/>
      <c r="I26" s="217"/>
      <c r="J26" s="215"/>
      <c r="K26" s="216"/>
    </row>
    <row r="27" spans="1:11" ht="19.5" customHeight="1">
      <c r="A27" s="1180"/>
      <c r="B27" s="224"/>
      <c r="C27" s="217"/>
      <c r="D27" s="215"/>
      <c r="E27" s="216"/>
      <c r="F27" s="217"/>
      <c r="G27" s="215"/>
      <c r="H27" s="216"/>
      <c r="I27" s="217"/>
      <c r="J27" s="215"/>
      <c r="K27" s="216"/>
    </row>
    <row r="28" spans="1:11" ht="19.5" customHeight="1">
      <c r="A28" s="1180"/>
      <c r="B28" s="222"/>
      <c r="C28" s="217"/>
      <c r="D28" s="215"/>
      <c r="E28" s="216"/>
      <c r="F28" s="217"/>
      <c r="G28" s="215"/>
      <c r="H28" s="216"/>
      <c r="I28" s="217"/>
      <c r="J28" s="215"/>
      <c r="K28" s="216"/>
    </row>
    <row r="29" spans="1:11" ht="19.5" customHeight="1" thickBot="1">
      <c r="A29" s="1180"/>
      <c r="B29" s="223"/>
      <c r="C29" s="218"/>
      <c r="D29" s="219"/>
      <c r="E29" s="220"/>
      <c r="F29" s="217"/>
      <c r="G29" s="215"/>
      <c r="H29" s="216"/>
      <c r="I29" s="217"/>
      <c r="J29" s="215"/>
      <c r="K29" s="216"/>
    </row>
    <row r="30" spans="1:11" s="157" customFormat="1" ht="19.5" customHeight="1" thickBot="1">
      <c r="A30" s="1181"/>
      <c r="B30" s="174" t="s">
        <v>464</v>
      </c>
      <c r="C30" s="225">
        <f>SUM(C25:C29)</f>
        <v>0</v>
      </c>
      <c r="D30" s="226"/>
      <c r="E30" s="236">
        <f>SUM(E25:E29)</f>
        <v>0</v>
      </c>
      <c r="F30" s="225">
        <f>SUM(F25:F29)</f>
        <v>0</v>
      </c>
      <c r="G30" s="226"/>
      <c r="H30" s="236">
        <f>SUM(H25:H29)</f>
        <v>0</v>
      </c>
      <c r="I30" s="225">
        <f>SUM(I25:I29)</f>
        <v>0</v>
      </c>
      <c r="J30" s="226"/>
      <c r="K30" s="236">
        <f>SUM(K25:K29)</f>
        <v>0</v>
      </c>
    </row>
    <row r="31" spans="1:11" ht="9.75" customHeight="1" thickBot="1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19.5" customHeight="1">
      <c r="A32" s="1008" t="s">
        <v>517</v>
      </c>
      <c r="B32" s="221"/>
      <c r="C32" s="214"/>
      <c r="D32" s="212"/>
      <c r="E32" s="213"/>
      <c r="F32" s="214"/>
      <c r="G32" s="212"/>
      <c r="H32" s="213"/>
      <c r="I32" s="214"/>
      <c r="J32" s="212"/>
      <c r="K32" s="213"/>
    </row>
    <row r="33" spans="1:11" ht="19.5" customHeight="1">
      <c r="A33" s="1180"/>
      <c r="B33" s="224"/>
      <c r="C33" s="217"/>
      <c r="D33" s="215"/>
      <c r="E33" s="216"/>
      <c r="F33" s="217"/>
      <c r="G33" s="215"/>
      <c r="H33" s="216"/>
      <c r="I33" s="217"/>
      <c r="J33" s="215"/>
      <c r="K33" s="216"/>
    </row>
    <row r="34" spans="1:11" ht="19.5" customHeight="1">
      <c r="A34" s="1180"/>
      <c r="B34" s="224"/>
      <c r="C34" s="217"/>
      <c r="D34" s="215"/>
      <c r="E34" s="216"/>
      <c r="F34" s="217"/>
      <c r="G34" s="215"/>
      <c r="H34" s="216"/>
      <c r="I34" s="217"/>
      <c r="J34" s="215"/>
      <c r="K34" s="216"/>
    </row>
    <row r="35" spans="1:11" ht="19.5" customHeight="1">
      <c r="A35" s="1180"/>
      <c r="B35" s="222"/>
      <c r="C35" s="217"/>
      <c r="D35" s="215"/>
      <c r="E35" s="216"/>
      <c r="F35" s="217"/>
      <c r="G35" s="215"/>
      <c r="H35" s="216"/>
      <c r="I35" s="217"/>
      <c r="J35" s="215"/>
      <c r="K35" s="216"/>
    </row>
    <row r="36" spans="1:11" ht="19.5" customHeight="1" thickBot="1">
      <c r="A36" s="1180"/>
      <c r="B36" s="223"/>
      <c r="C36" s="218"/>
      <c r="D36" s="219"/>
      <c r="E36" s="220"/>
      <c r="F36" s="217"/>
      <c r="G36" s="215"/>
      <c r="H36" s="216"/>
      <c r="I36" s="217"/>
      <c r="J36" s="215"/>
      <c r="K36" s="216"/>
    </row>
    <row r="37" spans="1:11" s="157" customFormat="1" ht="19.5" customHeight="1" thickBot="1">
      <c r="A37" s="1181"/>
      <c r="B37" s="174" t="s">
        <v>464</v>
      </c>
      <c r="C37" s="225">
        <f>SUM(C32:C36)</f>
        <v>0</v>
      </c>
      <c r="D37" s="226"/>
      <c r="E37" s="236">
        <f>SUM(E32:E36)</f>
        <v>0</v>
      </c>
      <c r="F37" s="225">
        <f>SUM(F32:F36)</f>
        <v>0</v>
      </c>
      <c r="G37" s="226"/>
      <c r="H37" s="236">
        <f>SUM(H32:H36)</f>
        <v>0</v>
      </c>
      <c r="I37" s="225">
        <f>SUM(I32:I36)</f>
        <v>0</v>
      </c>
      <c r="J37" s="226"/>
      <c r="K37" s="236">
        <f>SUM(K32:K36)</f>
        <v>0</v>
      </c>
    </row>
    <row r="38" spans="1:11" ht="9.75" customHeight="1" thickBot="1">
      <c r="A38" s="40"/>
      <c r="B38" s="41"/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19.5" customHeight="1">
      <c r="A39" s="1008" t="s">
        <v>518</v>
      </c>
      <c r="B39" s="221"/>
      <c r="C39" s="214"/>
      <c r="D39" s="212"/>
      <c r="E39" s="205"/>
      <c r="F39" s="214"/>
      <c r="G39" s="212"/>
      <c r="H39" s="213"/>
      <c r="I39" s="214"/>
      <c r="J39" s="212"/>
      <c r="K39" s="213"/>
    </row>
    <row r="40" spans="1:11" ht="19.5" customHeight="1">
      <c r="A40" s="1180"/>
      <c r="B40" s="224"/>
      <c r="C40" s="217"/>
      <c r="D40" s="215"/>
      <c r="E40" s="216"/>
      <c r="F40" s="217"/>
      <c r="G40" s="215"/>
      <c r="H40" s="216"/>
      <c r="I40" s="217"/>
      <c r="J40" s="215"/>
      <c r="K40" s="216"/>
    </row>
    <row r="41" spans="1:11" ht="19.5" customHeight="1">
      <c r="A41" s="1180"/>
      <c r="B41" s="224"/>
      <c r="C41" s="217"/>
      <c r="D41" s="215"/>
      <c r="E41" s="216"/>
      <c r="F41" s="217"/>
      <c r="G41" s="215"/>
      <c r="H41" s="216"/>
      <c r="I41" s="217"/>
      <c r="J41" s="215"/>
      <c r="K41" s="216"/>
    </row>
    <row r="42" spans="1:11" ht="19.5" customHeight="1">
      <c r="A42" s="1180"/>
      <c r="B42" s="222"/>
      <c r="C42" s="217"/>
      <c r="D42" s="215"/>
      <c r="E42" s="216"/>
      <c r="F42" s="217"/>
      <c r="G42" s="215"/>
      <c r="H42" s="216"/>
      <c r="I42" s="217"/>
      <c r="J42" s="215"/>
      <c r="K42" s="216"/>
    </row>
    <row r="43" spans="1:11" ht="19.5" customHeight="1" thickBot="1">
      <c r="A43" s="1180"/>
      <c r="B43" s="223"/>
      <c r="C43" s="241"/>
      <c r="D43" s="242"/>
      <c r="E43" s="243"/>
      <c r="F43" s="217"/>
      <c r="G43" s="215"/>
      <c r="H43" s="216"/>
      <c r="I43" s="217"/>
      <c r="J43" s="215"/>
      <c r="K43" s="216"/>
    </row>
    <row r="44" spans="1:11" s="157" customFormat="1" ht="19.5" customHeight="1" thickBot="1">
      <c r="A44" s="1181"/>
      <c r="B44" s="174" t="s">
        <v>464</v>
      </c>
      <c r="C44" s="225">
        <f>SUM(C39:C43)</f>
        <v>0</v>
      </c>
      <c r="D44" s="226"/>
      <c r="E44" s="236">
        <f>SUM(E39:E43)</f>
        <v>0</v>
      </c>
      <c r="F44" s="225">
        <f>SUM(F39:F43)</f>
        <v>0</v>
      </c>
      <c r="G44" s="226"/>
      <c r="H44" s="236">
        <f>SUM(H39:H43)</f>
        <v>0</v>
      </c>
      <c r="I44" s="225">
        <f>SUM(I39:I43)</f>
        <v>0</v>
      </c>
      <c r="J44" s="226"/>
      <c r="K44" s="236">
        <f>SUM(K39:K43)</f>
        <v>0</v>
      </c>
    </row>
    <row r="45" spans="1:11" ht="9.75" customHeight="1" thickBot="1">
      <c r="A45" s="40"/>
      <c r="B45" s="41"/>
      <c r="C45" s="42"/>
      <c r="D45" s="42"/>
      <c r="E45" s="42"/>
      <c r="F45" s="42"/>
      <c r="G45" s="42"/>
      <c r="H45" s="42"/>
      <c r="I45" s="42"/>
      <c r="J45" s="42"/>
      <c r="K45" s="43"/>
    </row>
    <row r="46" spans="1:11" ht="19.5" customHeight="1">
      <c r="A46" s="1008" t="s">
        <v>519</v>
      </c>
      <c r="B46" s="221"/>
      <c r="C46" s="214"/>
      <c r="D46" s="212"/>
      <c r="E46" s="213"/>
      <c r="F46" s="214"/>
      <c r="G46" s="212"/>
      <c r="H46" s="213"/>
      <c r="I46" s="214"/>
      <c r="J46" s="212"/>
      <c r="K46" s="213"/>
    </row>
    <row r="47" spans="1:11" ht="19.5" customHeight="1">
      <c r="A47" s="1180"/>
      <c r="B47" s="224"/>
      <c r="C47" s="217"/>
      <c r="D47" s="215"/>
      <c r="E47" s="216"/>
      <c r="F47" s="217"/>
      <c r="G47" s="215"/>
      <c r="H47" s="216"/>
      <c r="I47" s="217"/>
      <c r="J47" s="215"/>
      <c r="K47" s="216"/>
    </row>
    <row r="48" spans="1:11" ht="19.5" customHeight="1">
      <c r="A48" s="1180"/>
      <c r="B48" s="222"/>
      <c r="C48" s="217"/>
      <c r="D48" s="215"/>
      <c r="E48" s="216"/>
      <c r="F48" s="217"/>
      <c r="G48" s="215"/>
      <c r="H48" s="216"/>
      <c r="I48" s="217"/>
      <c r="J48" s="215"/>
      <c r="K48" s="216"/>
    </row>
    <row r="49" spans="1:11" ht="19.5" customHeight="1">
      <c r="A49" s="1180"/>
      <c r="B49" s="222"/>
      <c r="C49" s="217"/>
      <c r="D49" s="215"/>
      <c r="E49" s="216"/>
      <c r="F49" s="217"/>
      <c r="G49" s="215"/>
      <c r="H49" s="216"/>
      <c r="I49" s="217"/>
      <c r="J49" s="215"/>
      <c r="K49" s="216"/>
    </row>
    <row r="50" spans="1:11" ht="19.5" customHeight="1" thickBot="1">
      <c r="A50" s="1180"/>
      <c r="B50" s="223"/>
      <c r="C50" s="218"/>
      <c r="D50" s="219"/>
      <c r="E50" s="220"/>
      <c r="F50" s="217"/>
      <c r="G50" s="215"/>
      <c r="H50" s="216"/>
      <c r="I50" s="217"/>
      <c r="J50" s="215"/>
      <c r="K50" s="216"/>
    </row>
    <row r="51" spans="1:11" s="157" customFormat="1" ht="19.5" customHeight="1" thickBot="1">
      <c r="A51" s="1181"/>
      <c r="B51" s="174" t="s">
        <v>464</v>
      </c>
      <c r="C51" s="225">
        <f>SUM(C46:C50)</f>
        <v>0</v>
      </c>
      <c r="D51" s="226"/>
      <c r="E51" s="236">
        <f>SUM(E46:E50)</f>
        <v>0</v>
      </c>
      <c r="F51" s="225">
        <f>SUM(F46:F50)</f>
        <v>0</v>
      </c>
      <c r="G51" s="226"/>
      <c r="H51" s="236">
        <f>SUM(H46:H50)</f>
        <v>0</v>
      </c>
      <c r="I51" s="225">
        <f>SUM(I46:I50)</f>
        <v>0</v>
      </c>
      <c r="J51" s="226"/>
      <c r="K51" s="236">
        <f>SUM(K46:K50)</f>
        <v>0</v>
      </c>
    </row>
    <row r="52" spans="1:11" ht="9.75" customHeight="1" thickBo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3"/>
    </row>
    <row r="53" spans="1:11" ht="19.5" customHeight="1">
      <c r="A53" s="1008" t="s">
        <v>520</v>
      </c>
      <c r="B53" s="221"/>
      <c r="C53" s="214"/>
      <c r="D53" s="212"/>
      <c r="E53" s="213"/>
      <c r="F53" s="214"/>
      <c r="G53" s="212"/>
      <c r="H53" s="213"/>
      <c r="I53" s="214"/>
      <c r="J53" s="212"/>
      <c r="K53" s="213"/>
    </row>
    <row r="54" spans="1:11" ht="19.5" customHeight="1">
      <c r="A54" s="1180"/>
      <c r="B54" s="222"/>
      <c r="C54" s="217"/>
      <c r="D54" s="215"/>
      <c r="E54" s="216"/>
      <c r="F54" s="217"/>
      <c r="G54" s="215"/>
      <c r="H54" s="216"/>
      <c r="I54" s="217"/>
      <c r="J54" s="215"/>
      <c r="K54" s="216"/>
    </row>
    <row r="55" spans="1:11" ht="19.5" customHeight="1">
      <c r="A55" s="1180"/>
      <c r="B55" s="222"/>
      <c r="C55" s="217"/>
      <c r="D55" s="215"/>
      <c r="E55" s="216"/>
      <c r="F55" s="217"/>
      <c r="G55" s="215"/>
      <c r="H55" s="216"/>
      <c r="I55" s="217"/>
      <c r="J55" s="215"/>
      <c r="K55" s="216"/>
    </row>
    <row r="56" spans="1:11" ht="19.5" customHeight="1">
      <c r="A56" s="1180"/>
      <c r="B56" s="222"/>
      <c r="C56" s="217"/>
      <c r="D56" s="215"/>
      <c r="E56" s="216"/>
      <c r="F56" s="217"/>
      <c r="G56" s="215"/>
      <c r="H56" s="216"/>
      <c r="I56" s="217"/>
      <c r="J56" s="215"/>
      <c r="K56" s="216"/>
    </row>
    <row r="57" spans="1:11" ht="19.5" customHeight="1" thickBot="1">
      <c r="A57" s="1180"/>
      <c r="B57" s="223"/>
      <c r="C57" s="218"/>
      <c r="D57" s="219"/>
      <c r="E57" s="220"/>
      <c r="F57" s="217"/>
      <c r="G57" s="215"/>
      <c r="H57" s="216"/>
      <c r="I57" s="217"/>
      <c r="J57" s="215"/>
      <c r="K57" s="216"/>
    </row>
    <row r="58" spans="1:11" s="157" customFormat="1" ht="19.5" customHeight="1" thickBot="1">
      <c r="A58" s="1181"/>
      <c r="B58" s="174" t="s">
        <v>464</v>
      </c>
      <c r="C58" s="225">
        <f>SUM(C53:C57)</f>
        <v>0</v>
      </c>
      <c r="D58" s="226"/>
      <c r="E58" s="236">
        <f>SUM(E53:E57)</f>
        <v>0</v>
      </c>
      <c r="F58" s="225">
        <f>SUM(F53:F57)</f>
        <v>0</v>
      </c>
      <c r="G58" s="226"/>
      <c r="H58" s="236">
        <f>SUM(H53:H57)</f>
        <v>0</v>
      </c>
      <c r="I58" s="225">
        <f>SUM(I53:I57)</f>
        <v>0</v>
      </c>
      <c r="J58" s="226"/>
      <c r="K58" s="236">
        <f>SUM(K53:K57)</f>
        <v>0</v>
      </c>
    </row>
    <row r="59" spans="1:11" s="233" customFormat="1" ht="19.5" customHeight="1" thickBot="1">
      <c r="A59" s="1173" t="s">
        <v>312</v>
      </c>
      <c r="B59" s="1174"/>
      <c r="C59" s="231">
        <f>C30+C37+C44+C51+C58</f>
        <v>0</v>
      </c>
      <c r="D59" s="232"/>
      <c r="E59" s="234">
        <f>E30+E37+E44+E51+E58</f>
        <v>0</v>
      </c>
      <c r="F59" s="231">
        <f>F30+F37+F44+F51+F58</f>
        <v>0</v>
      </c>
      <c r="G59" s="232"/>
      <c r="H59" s="234">
        <f>H30+H37+H44+H51+H58</f>
        <v>0</v>
      </c>
      <c r="I59" s="231">
        <f>I30+I37+I44+I51+I58</f>
        <v>0</v>
      </c>
      <c r="J59" s="232"/>
      <c r="K59" s="234">
        <f>K30+K37+K44+K51+K58</f>
        <v>0</v>
      </c>
    </row>
    <row r="60" spans="1:11" ht="9.75" customHeight="1" thickBot="1">
      <c r="A60" s="644"/>
      <c r="B60" s="645"/>
      <c r="C60" s="646"/>
      <c r="D60" s="646"/>
      <c r="E60" s="646"/>
      <c r="F60" s="646"/>
      <c r="G60" s="646"/>
      <c r="H60" s="646"/>
      <c r="I60" s="646"/>
      <c r="J60" s="646"/>
      <c r="K60" s="647"/>
    </row>
    <row r="61" spans="1:11" s="41" customFormat="1" ht="19.5" customHeight="1" thickBot="1">
      <c r="A61" s="1175" t="s">
        <v>310</v>
      </c>
      <c r="B61" s="1090"/>
      <c r="C61" s="229">
        <f>C59</f>
        <v>0</v>
      </c>
      <c r="D61" s="229">
        <f aca="true" t="shared" si="0" ref="D61:K61">D59</f>
        <v>0</v>
      </c>
      <c r="E61" s="229">
        <f t="shared" si="0"/>
        <v>0</v>
      </c>
      <c r="F61" s="229">
        <f t="shared" si="0"/>
        <v>0</v>
      </c>
      <c r="G61" s="229">
        <f t="shared" si="0"/>
        <v>0</v>
      </c>
      <c r="H61" s="229">
        <f t="shared" si="0"/>
        <v>0</v>
      </c>
      <c r="I61" s="229">
        <f t="shared" si="0"/>
        <v>0</v>
      </c>
      <c r="J61" s="229">
        <f t="shared" si="0"/>
        <v>0</v>
      </c>
      <c r="K61" s="229">
        <f t="shared" si="0"/>
        <v>0</v>
      </c>
    </row>
    <row r="62" spans="1:11" ht="9.75" customHeight="1" thickBot="1">
      <c r="A62" s="648"/>
      <c r="B62" s="643"/>
      <c r="C62" s="296"/>
      <c r="D62" s="296"/>
      <c r="E62" s="296"/>
      <c r="F62" s="296"/>
      <c r="G62" s="296"/>
      <c r="H62" s="296"/>
      <c r="I62" s="296"/>
      <c r="J62" s="296"/>
      <c r="K62" s="649"/>
    </row>
    <row r="64" spans="1:20" ht="16.5" customHeight="1">
      <c r="A64" s="185" t="s">
        <v>13</v>
      </c>
      <c r="B64" s="1171" t="s">
        <v>521</v>
      </c>
      <c r="C64" s="1172"/>
      <c r="D64" s="1172"/>
      <c r="E64" s="1172"/>
      <c r="F64" s="1172"/>
      <c r="G64" s="1172"/>
      <c r="H64" s="1172"/>
      <c r="I64" s="1172"/>
      <c r="J64" s="1172"/>
      <c r="K64" s="1172"/>
      <c r="L64" s="425"/>
      <c r="M64" s="425"/>
      <c r="N64" s="425"/>
      <c r="O64" s="425"/>
      <c r="P64" s="425"/>
      <c r="Q64" s="425"/>
      <c r="R64" s="425"/>
      <c r="S64" s="425"/>
      <c r="T64" s="425"/>
    </row>
    <row r="65" spans="1:20" ht="16.5" customHeight="1">
      <c r="A65" s="185"/>
      <c r="B65" s="637"/>
      <c r="C65" s="432"/>
      <c r="D65" s="432"/>
      <c r="E65" s="432"/>
      <c r="F65" s="432"/>
      <c r="G65" s="432"/>
      <c r="H65" s="432"/>
      <c r="I65" s="432"/>
      <c r="J65" s="432"/>
      <c r="K65" s="432"/>
      <c r="L65" s="425"/>
      <c r="M65" s="425"/>
      <c r="N65" s="425"/>
      <c r="O65" s="425"/>
      <c r="P65" s="425"/>
      <c r="Q65" s="425"/>
      <c r="R65" s="425"/>
      <c r="S65" s="425"/>
      <c r="T65" s="425"/>
    </row>
  </sheetData>
  <sheetProtection/>
  <mergeCells count="40">
    <mergeCell ref="B64:K64"/>
    <mergeCell ref="A59:B59"/>
    <mergeCell ref="A61:B61"/>
    <mergeCell ref="A24:K24"/>
    <mergeCell ref="A25:A30"/>
    <mergeCell ref="A32:A37"/>
    <mergeCell ref="A39:A44"/>
    <mergeCell ref="A46:A51"/>
    <mergeCell ref="A53:A58"/>
    <mergeCell ref="K21:K22"/>
    <mergeCell ref="A19:K19"/>
    <mergeCell ref="A20:B20"/>
    <mergeCell ref="C20:E20"/>
    <mergeCell ref="F20:H20"/>
    <mergeCell ref="I20:K20"/>
    <mergeCell ref="A21:A22"/>
    <mergeCell ref="B21:B22"/>
    <mergeCell ref="C21:D21"/>
    <mergeCell ref="E21:E22"/>
    <mergeCell ref="F21:G21"/>
    <mergeCell ref="C13:K13"/>
    <mergeCell ref="C14:K14"/>
    <mergeCell ref="C15:K15"/>
    <mergeCell ref="C16:K16"/>
    <mergeCell ref="A17:K17"/>
    <mergeCell ref="A18:K18"/>
    <mergeCell ref="H21:H22"/>
    <mergeCell ref="I21:J21"/>
    <mergeCell ref="C7:K7"/>
    <mergeCell ref="C8:K8"/>
    <mergeCell ref="C9:K9"/>
    <mergeCell ref="C10:K10"/>
    <mergeCell ref="C11:K11"/>
    <mergeCell ref="C12:K12"/>
    <mergeCell ref="A2:K2"/>
    <mergeCell ref="H4:K4"/>
    <mergeCell ref="A5:B5"/>
    <mergeCell ref="C5:K5"/>
    <mergeCell ref="A6:B6"/>
    <mergeCell ref="C6:K6"/>
  </mergeCells>
  <printOptions horizontalCentered="1"/>
  <pageMargins left="0.15748031496062992" right="0.15748031496062992" top="0.3937007874015748" bottom="0.6692913385826772" header="0.5118110236220472" footer="0.5118110236220472"/>
  <pageSetup horizontalDpi="300" verticalDpi="300" orientation="portrait" paperSize="9" scale="60" r:id="rId1"/>
  <headerFooter alignWithMargins="0">
    <oddFooter>&amp;CSayfa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406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23.00390625" style="152" customWidth="1"/>
    <col min="2" max="2" width="49.7109375" style="152" customWidth="1"/>
    <col min="3" max="11" width="8.7109375" style="184" customWidth="1"/>
    <col min="12" max="16384" width="9.140625" style="152" customWidth="1"/>
  </cols>
  <sheetData>
    <row r="1" ht="12.75" customHeight="1"/>
    <row r="2" ht="12.75" customHeight="1"/>
    <row r="3" spans="1:11" s="228" customFormat="1" ht="22.5" customHeight="1">
      <c r="A3" s="1083" t="s">
        <v>314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</row>
    <row r="5" spans="8:11" ht="15" customHeight="1" thickBot="1">
      <c r="H5" s="1131" t="s">
        <v>431</v>
      </c>
      <c r="I5" s="1132"/>
      <c r="J5" s="1132"/>
      <c r="K5" s="1132"/>
    </row>
    <row r="6" spans="1:11" s="41" customFormat="1" ht="19.5" customHeight="1" thickBot="1">
      <c r="A6" s="1133" t="s">
        <v>360</v>
      </c>
      <c r="B6" s="1134"/>
      <c r="C6" s="1135" t="s">
        <v>178</v>
      </c>
      <c r="D6" s="1136"/>
      <c r="E6" s="1136"/>
      <c r="F6" s="1136"/>
      <c r="G6" s="1136"/>
      <c r="H6" s="1136"/>
      <c r="I6" s="1136"/>
      <c r="J6" s="1136"/>
      <c r="K6" s="1137"/>
    </row>
    <row r="7" spans="1:11" s="41" customFormat="1" ht="19.5" customHeight="1" thickBot="1">
      <c r="A7" s="1133" t="s">
        <v>361</v>
      </c>
      <c r="B7" s="1134"/>
      <c r="C7" s="1135" t="s">
        <v>94</v>
      </c>
      <c r="D7" s="1136"/>
      <c r="E7" s="1136"/>
      <c r="F7" s="1136"/>
      <c r="G7" s="1136"/>
      <c r="H7" s="1136"/>
      <c r="I7" s="1136"/>
      <c r="J7" s="1136"/>
      <c r="K7" s="1137"/>
    </row>
    <row r="8" spans="1:11" s="41" customFormat="1" ht="19.5" customHeight="1">
      <c r="A8" s="206" t="s">
        <v>362</v>
      </c>
      <c r="B8" s="207" t="s">
        <v>363</v>
      </c>
      <c r="C8" s="1138" t="s">
        <v>100</v>
      </c>
      <c r="D8" s="1139"/>
      <c r="E8" s="1139"/>
      <c r="F8" s="1139"/>
      <c r="G8" s="1139"/>
      <c r="H8" s="1139"/>
      <c r="I8" s="1139"/>
      <c r="J8" s="1139"/>
      <c r="K8" s="1140"/>
    </row>
    <row r="9" spans="1:11" s="41" customFormat="1" ht="19.5" customHeight="1">
      <c r="A9" s="208"/>
      <c r="B9" s="209" t="s">
        <v>364</v>
      </c>
      <c r="C9" s="1141" t="s">
        <v>31</v>
      </c>
      <c r="D9" s="1142"/>
      <c r="E9" s="1142"/>
      <c r="F9" s="1142"/>
      <c r="G9" s="1142"/>
      <c r="H9" s="1142"/>
      <c r="I9" s="1142"/>
      <c r="J9" s="1142"/>
      <c r="K9" s="1143"/>
    </row>
    <row r="10" spans="1:11" s="41" customFormat="1" ht="19.5" customHeight="1">
      <c r="A10" s="208"/>
      <c r="B10" s="209" t="s">
        <v>365</v>
      </c>
      <c r="C10" s="1144" t="s">
        <v>88</v>
      </c>
      <c r="D10" s="1145"/>
      <c r="E10" s="1145"/>
      <c r="F10" s="1145"/>
      <c r="G10" s="1145"/>
      <c r="H10" s="1145"/>
      <c r="I10" s="1145"/>
      <c r="J10" s="1145"/>
      <c r="K10" s="1146"/>
    </row>
    <row r="11" spans="1:11" s="41" customFormat="1" ht="19.5" customHeight="1">
      <c r="A11" s="208"/>
      <c r="B11" s="209" t="s">
        <v>448</v>
      </c>
      <c r="C11" s="1144" t="s">
        <v>141</v>
      </c>
      <c r="D11" s="1145"/>
      <c r="E11" s="1145"/>
      <c r="F11" s="1145"/>
      <c r="G11" s="1145"/>
      <c r="H11" s="1145"/>
      <c r="I11" s="1145"/>
      <c r="J11" s="1145"/>
      <c r="K11" s="1146"/>
    </row>
    <row r="12" spans="1:11" s="41" customFormat="1" ht="19.5" customHeight="1">
      <c r="A12" s="208"/>
      <c r="B12" s="209" t="s">
        <v>366</v>
      </c>
      <c r="C12" s="1144" t="s">
        <v>405</v>
      </c>
      <c r="D12" s="1145"/>
      <c r="E12" s="1145"/>
      <c r="F12" s="1145"/>
      <c r="G12" s="1145"/>
      <c r="H12" s="1145"/>
      <c r="I12" s="1145"/>
      <c r="J12" s="1145"/>
      <c r="K12" s="1146"/>
    </row>
    <row r="13" spans="1:11" s="41" customFormat="1" ht="19.5" customHeight="1">
      <c r="A13" s="208"/>
      <c r="B13" s="209" t="s">
        <v>470</v>
      </c>
      <c r="C13" s="1147">
        <f>C15</f>
        <v>1000</v>
      </c>
      <c r="D13" s="1148"/>
      <c r="E13" s="1148"/>
      <c r="F13" s="1148"/>
      <c r="G13" s="1148"/>
      <c r="H13" s="1148"/>
      <c r="I13" s="1148"/>
      <c r="J13" s="1148"/>
      <c r="K13" s="1149"/>
    </row>
    <row r="14" spans="1:11" s="41" customFormat="1" ht="19.5" customHeight="1">
      <c r="A14" s="208"/>
      <c r="B14" s="209" t="s">
        <v>398</v>
      </c>
      <c r="C14" s="1147">
        <v>0</v>
      </c>
      <c r="D14" s="1148"/>
      <c r="E14" s="1148"/>
      <c r="F14" s="1148"/>
      <c r="G14" s="1148"/>
      <c r="H14" s="1148"/>
      <c r="I14" s="1148"/>
      <c r="J14" s="1148"/>
      <c r="K14" s="1149"/>
    </row>
    <row r="15" spans="1:11" s="41" customFormat="1" ht="19.5" customHeight="1">
      <c r="A15" s="208"/>
      <c r="B15" s="209" t="s">
        <v>456</v>
      </c>
      <c r="C15" s="1147">
        <v>1000</v>
      </c>
      <c r="D15" s="1148"/>
      <c r="E15" s="1148"/>
      <c r="F15" s="1148"/>
      <c r="G15" s="1148"/>
      <c r="H15" s="1148"/>
      <c r="I15" s="1148"/>
      <c r="J15" s="1148"/>
      <c r="K15" s="1149"/>
    </row>
    <row r="16" spans="1:11" s="41" customFormat="1" ht="19.5" customHeight="1">
      <c r="A16" s="208"/>
      <c r="B16" s="209" t="s">
        <v>457</v>
      </c>
      <c r="C16" s="1147">
        <v>1200</v>
      </c>
      <c r="D16" s="1148"/>
      <c r="E16" s="1148"/>
      <c r="F16" s="1148"/>
      <c r="G16" s="1148"/>
      <c r="H16" s="1148"/>
      <c r="I16" s="1148"/>
      <c r="J16" s="1148"/>
      <c r="K16" s="1149"/>
    </row>
    <row r="17" spans="1:11" s="41" customFormat="1" ht="19.5" customHeight="1" thickBot="1">
      <c r="A17" s="210"/>
      <c r="B17" s="211" t="s">
        <v>430</v>
      </c>
      <c r="C17" s="1183">
        <v>1400</v>
      </c>
      <c r="D17" s="1184"/>
      <c r="E17" s="1184"/>
      <c r="F17" s="1184"/>
      <c r="G17" s="1184"/>
      <c r="H17" s="1184"/>
      <c r="I17" s="1184"/>
      <c r="J17" s="1184"/>
      <c r="K17" s="1185"/>
    </row>
    <row r="18" spans="1:11" s="41" customFormat="1" ht="30" customHeight="1" thickBot="1">
      <c r="A18" s="1154" t="s">
        <v>367</v>
      </c>
      <c r="B18" s="1155"/>
      <c r="C18" s="1155"/>
      <c r="D18" s="1155"/>
      <c r="E18" s="1155"/>
      <c r="F18" s="1155"/>
      <c r="G18" s="1155"/>
      <c r="H18" s="1155"/>
      <c r="I18" s="1155"/>
      <c r="J18" s="1155"/>
      <c r="K18" s="1156"/>
    </row>
    <row r="19" spans="1:11" s="41" customFormat="1" ht="19.5" customHeight="1">
      <c r="A19" s="1157" t="s">
        <v>452</v>
      </c>
      <c r="B19" s="1186"/>
      <c r="C19" s="1186"/>
      <c r="D19" s="1186"/>
      <c r="E19" s="1186"/>
      <c r="F19" s="1186"/>
      <c r="G19" s="1186"/>
      <c r="H19" s="1186"/>
      <c r="I19" s="1186"/>
      <c r="J19" s="1186"/>
      <c r="K19" s="1187"/>
    </row>
    <row r="20" spans="1:11" s="41" customFormat="1" ht="19.5" customHeight="1" thickBot="1">
      <c r="A20" s="1160" t="s">
        <v>311</v>
      </c>
      <c r="B20" s="1161"/>
      <c r="C20" s="1188"/>
      <c r="D20" s="1188"/>
      <c r="E20" s="1188"/>
      <c r="F20" s="1188"/>
      <c r="G20" s="1188"/>
      <c r="H20" s="1188"/>
      <c r="I20" s="1188"/>
      <c r="J20" s="1188"/>
      <c r="K20" s="1189"/>
    </row>
    <row r="21" spans="1:11" ht="30" customHeight="1" thickBot="1">
      <c r="A21" s="1164" t="s">
        <v>209</v>
      </c>
      <c r="B21" s="1165"/>
      <c r="C21" s="1166" t="s">
        <v>173</v>
      </c>
      <c r="D21" s="1167"/>
      <c r="E21" s="1168"/>
      <c r="F21" s="1166" t="s">
        <v>174</v>
      </c>
      <c r="G21" s="1167"/>
      <c r="H21" s="1168"/>
      <c r="I21" s="1166" t="s">
        <v>270</v>
      </c>
      <c r="J21" s="1167"/>
      <c r="K21" s="1168"/>
    </row>
    <row r="22" spans="1:11" ht="30" customHeight="1">
      <c r="A22" s="1039" t="s">
        <v>453</v>
      </c>
      <c r="B22" s="1169" t="s">
        <v>454</v>
      </c>
      <c r="C22" s="1152" t="s">
        <v>169</v>
      </c>
      <c r="D22" s="1153"/>
      <c r="E22" s="1150" t="s">
        <v>170</v>
      </c>
      <c r="F22" s="1152" t="s">
        <v>169</v>
      </c>
      <c r="G22" s="1153"/>
      <c r="H22" s="1150" t="s">
        <v>170</v>
      </c>
      <c r="I22" s="1152" t="s">
        <v>169</v>
      </c>
      <c r="J22" s="1153"/>
      <c r="K22" s="1150" t="s">
        <v>170</v>
      </c>
    </row>
    <row r="23" spans="1:11" ht="30" customHeight="1" thickBot="1">
      <c r="A23" s="1040"/>
      <c r="B23" s="1170"/>
      <c r="C23" s="237" t="s">
        <v>171</v>
      </c>
      <c r="D23" s="238" t="s">
        <v>172</v>
      </c>
      <c r="E23" s="1151"/>
      <c r="F23" s="237" t="s">
        <v>171</v>
      </c>
      <c r="G23" s="238" t="s">
        <v>172</v>
      </c>
      <c r="H23" s="1151"/>
      <c r="I23" s="237" t="s">
        <v>171</v>
      </c>
      <c r="J23" s="238" t="s">
        <v>172</v>
      </c>
      <c r="K23" s="1151"/>
    </row>
    <row r="24" spans="1:11" ht="19.5" customHeight="1">
      <c r="A24" s="1008" t="s">
        <v>472</v>
      </c>
      <c r="B24" s="221" t="s">
        <v>161</v>
      </c>
      <c r="C24" s="214">
        <v>175</v>
      </c>
      <c r="D24" s="212" t="s">
        <v>162</v>
      </c>
      <c r="E24" s="213">
        <v>190</v>
      </c>
      <c r="F24" s="214">
        <v>185</v>
      </c>
      <c r="G24" s="212" t="s">
        <v>162</v>
      </c>
      <c r="H24" s="213">
        <v>220</v>
      </c>
      <c r="I24" s="214">
        <v>200</v>
      </c>
      <c r="J24" s="212" t="s">
        <v>162</v>
      </c>
      <c r="K24" s="213">
        <v>255</v>
      </c>
    </row>
    <row r="25" spans="1:11" ht="19.5" customHeight="1">
      <c r="A25" s="1180"/>
      <c r="B25" s="224" t="s">
        <v>163</v>
      </c>
      <c r="C25" s="217">
        <v>1430</v>
      </c>
      <c r="D25" s="215" t="s">
        <v>471</v>
      </c>
      <c r="E25" s="216">
        <v>220</v>
      </c>
      <c r="F25" s="217">
        <v>1700</v>
      </c>
      <c r="G25" s="215" t="s">
        <v>471</v>
      </c>
      <c r="H25" s="216">
        <v>250</v>
      </c>
      <c r="I25" s="217">
        <v>2000</v>
      </c>
      <c r="J25" s="215" t="s">
        <v>471</v>
      </c>
      <c r="K25" s="216">
        <v>300</v>
      </c>
    </row>
    <row r="26" spans="1:11" ht="19.5" customHeight="1">
      <c r="A26" s="1180"/>
      <c r="B26" s="224" t="s">
        <v>164</v>
      </c>
      <c r="C26" s="217">
        <v>700</v>
      </c>
      <c r="D26" s="215" t="s">
        <v>471</v>
      </c>
      <c r="E26" s="216">
        <v>20</v>
      </c>
      <c r="F26" s="217">
        <v>1000</v>
      </c>
      <c r="G26" s="215" t="s">
        <v>471</v>
      </c>
      <c r="H26" s="216">
        <v>30</v>
      </c>
      <c r="I26" s="217">
        <v>1300</v>
      </c>
      <c r="J26" s="215" t="s">
        <v>471</v>
      </c>
      <c r="K26" s="216">
        <v>35</v>
      </c>
    </row>
    <row r="27" spans="1:11" ht="19.5" customHeight="1" thickBot="1">
      <c r="A27" s="1180"/>
      <c r="B27" s="222"/>
      <c r="C27" s="217"/>
      <c r="D27" s="215"/>
      <c r="E27" s="216"/>
      <c r="F27" s="217"/>
      <c r="G27" s="215"/>
      <c r="H27" s="216"/>
      <c r="I27" s="217"/>
      <c r="J27" s="215"/>
      <c r="K27" s="216"/>
    </row>
    <row r="28" spans="1:11" s="157" customFormat="1" ht="19.5" customHeight="1" thickBot="1">
      <c r="A28" s="1181"/>
      <c r="B28" s="174" t="s">
        <v>464</v>
      </c>
      <c r="C28" s="225">
        <f>SUM(C24:C27)</f>
        <v>2305</v>
      </c>
      <c r="D28" s="226"/>
      <c r="E28" s="236">
        <f>SUM(E24:E27)</f>
        <v>430</v>
      </c>
      <c r="F28" s="225">
        <f>SUM(F24:F27)</f>
        <v>2885</v>
      </c>
      <c r="G28" s="226"/>
      <c r="H28" s="236">
        <f>SUM(H24:H27)</f>
        <v>500</v>
      </c>
      <c r="I28" s="225">
        <f>SUM(I24:I27)</f>
        <v>3500</v>
      </c>
      <c r="J28" s="226"/>
      <c r="K28" s="236">
        <f>SUM(K24:K27)</f>
        <v>590</v>
      </c>
    </row>
    <row r="29" spans="1:11" ht="9.75" customHeight="1" thickBo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3"/>
    </row>
    <row r="30" spans="1:11" ht="19.5" customHeight="1">
      <c r="A30" s="1008" t="s">
        <v>473</v>
      </c>
      <c r="B30" s="221" t="s">
        <v>165</v>
      </c>
      <c r="C30" s="214">
        <v>41</v>
      </c>
      <c r="D30" s="212" t="s">
        <v>166</v>
      </c>
      <c r="E30" s="205">
        <v>410</v>
      </c>
      <c r="F30" s="214">
        <v>43</v>
      </c>
      <c r="G30" s="212" t="s">
        <v>166</v>
      </c>
      <c r="H30" s="213">
        <v>460</v>
      </c>
      <c r="I30" s="214">
        <v>47</v>
      </c>
      <c r="J30" s="212" t="s">
        <v>166</v>
      </c>
      <c r="K30" s="213">
        <v>550</v>
      </c>
    </row>
    <row r="31" spans="1:11" ht="19.5" customHeight="1">
      <c r="A31" s="1180"/>
      <c r="B31" s="224" t="s">
        <v>167</v>
      </c>
      <c r="C31" s="217">
        <v>19</v>
      </c>
      <c r="D31" s="215" t="s">
        <v>166</v>
      </c>
      <c r="E31" s="216">
        <v>140</v>
      </c>
      <c r="F31" s="217">
        <v>23</v>
      </c>
      <c r="G31" s="215" t="s">
        <v>166</v>
      </c>
      <c r="H31" s="216">
        <v>215</v>
      </c>
      <c r="I31" s="217">
        <v>25</v>
      </c>
      <c r="J31" s="215" t="s">
        <v>166</v>
      </c>
      <c r="K31" s="216">
        <v>230</v>
      </c>
    </row>
    <row r="32" spans="1:11" ht="19.5" customHeight="1" thickBot="1">
      <c r="A32" s="1180"/>
      <c r="B32" s="292"/>
      <c r="C32" s="293"/>
      <c r="D32" s="294"/>
      <c r="E32" s="295"/>
      <c r="F32" s="293"/>
      <c r="G32" s="294"/>
      <c r="H32" s="295"/>
      <c r="I32" s="293"/>
      <c r="J32" s="294"/>
      <c r="K32" s="295"/>
    </row>
    <row r="33" spans="1:11" s="157" customFormat="1" ht="19.5" customHeight="1" thickBot="1">
      <c r="A33" s="1181"/>
      <c r="B33" s="174" t="s">
        <v>464</v>
      </c>
      <c r="C33" s="225">
        <f>SUM(C30:C31)</f>
        <v>60</v>
      </c>
      <c r="D33" s="226" t="s">
        <v>166</v>
      </c>
      <c r="E33" s="236">
        <f>SUM(E30:E31)</f>
        <v>550</v>
      </c>
      <c r="F33" s="225">
        <f>SUM(F30:F31)</f>
        <v>66</v>
      </c>
      <c r="G33" s="226" t="s">
        <v>166</v>
      </c>
      <c r="H33" s="236">
        <f>SUM(H30:H31)</f>
        <v>675</v>
      </c>
      <c r="I33" s="225">
        <f>SUM(I30:I31)</f>
        <v>72</v>
      </c>
      <c r="J33" s="226" t="s">
        <v>166</v>
      </c>
      <c r="K33" s="236">
        <f>SUM(K30:K31)</f>
        <v>780</v>
      </c>
    </row>
    <row r="34" spans="1:11" ht="9.75" customHeight="1" thickBo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3"/>
    </row>
    <row r="35" spans="1:11" ht="19.5" customHeight="1">
      <c r="A35" s="1008" t="s">
        <v>474</v>
      </c>
      <c r="B35" s="134" t="s">
        <v>168</v>
      </c>
      <c r="C35" s="214">
        <v>200</v>
      </c>
      <c r="D35" s="212" t="s">
        <v>471</v>
      </c>
      <c r="E35" s="213">
        <v>20</v>
      </c>
      <c r="F35" s="214">
        <v>250</v>
      </c>
      <c r="G35" s="212" t="s">
        <v>471</v>
      </c>
      <c r="H35" s="213">
        <v>25</v>
      </c>
      <c r="I35" s="214">
        <v>400</v>
      </c>
      <c r="J35" s="212" t="s">
        <v>471</v>
      </c>
      <c r="K35" s="213">
        <v>30</v>
      </c>
    </row>
    <row r="36" spans="1:11" ht="19.5" customHeight="1" thickBot="1">
      <c r="A36" s="1180"/>
      <c r="B36" s="292"/>
      <c r="C36" s="293"/>
      <c r="D36" s="294"/>
      <c r="E36" s="295"/>
      <c r="F36" s="293"/>
      <c r="G36" s="294"/>
      <c r="H36" s="295"/>
      <c r="I36" s="293"/>
      <c r="J36" s="294"/>
      <c r="K36" s="295"/>
    </row>
    <row r="37" spans="1:11" s="157" customFormat="1" ht="19.5" customHeight="1" thickBot="1">
      <c r="A37" s="1181"/>
      <c r="B37" s="174" t="s">
        <v>464</v>
      </c>
      <c r="C37" s="225">
        <f>SUM(C35:C35)</f>
        <v>200</v>
      </c>
      <c r="D37" s="226" t="s">
        <v>471</v>
      </c>
      <c r="E37" s="236">
        <f>SUM(E35:E35)</f>
        <v>20</v>
      </c>
      <c r="F37" s="225">
        <f>SUM(F35:F35)</f>
        <v>250</v>
      </c>
      <c r="G37" s="226" t="s">
        <v>471</v>
      </c>
      <c r="H37" s="236">
        <f>SUM(H35:H35)</f>
        <v>25</v>
      </c>
      <c r="I37" s="225">
        <f>SUM(I35:I35)</f>
        <v>400</v>
      </c>
      <c r="J37" s="226" t="s">
        <v>471</v>
      </c>
      <c r="K37" s="236">
        <f>SUM(K35:K35)</f>
        <v>30</v>
      </c>
    </row>
    <row r="38" spans="1:11" s="233" customFormat="1" ht="19.5" customHeight="1" thickBot="1">
      <c r="A38" s="1173" t="s">
        <v>312</v>
      </c>
      <c r="B38" s="1174"/>
      <c r="C38" s="231">
        <f>C28+C33+C37</f>
        <v>2565</v>
      </c>
      <c r="D38" s="232"/>
      <c r="E38" s="234">
        <f>E28+E33+E37</f>
        <v>1000</v>
      </c>
      <c r="F38" s="231">
        <f>F28+F33+F37</f>
        <v>3201</v>
      </c>
      <c r="G38" s="232"/>
      <c r="H38" s="234">
        <f>H28+H33+H37</f>
        <v>1200</v>
      </c>
      <c r="I38" s="231">
        <f>I28+I33+I37</f>
        <v>3972</v>
      </c>
      <c r="J38" s="232"/>
      <c r="K38" s="234">
        <f>K28+K33+K37</f>
        <v>1400</v>
      </c>
    </row>
    <row r="39" spans="1:11" ht="9.75" customHeight="1" thickBo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3"/>
    </row>
    <row r="40" spans="1:11" s="227" customFormat="1" ht="21.75" customHeight="1" thickBot="1">
      <c r="A40" s="1175" t="s">
        <v>95</v>
      </c>
      <c r="B40" s="1182"/>
      <c r="C40" s="229">
        <f>C38</f>
        <v>2565</v>
      </c>
      <c r="D40" s="230"/>
      <c r="E40" s="235">
        <f>E38</f>
        <v>1000</v>
      </c>
      <c r="F40" s="229">
        <f>F38</f>
        <v>3201</v>
      </c>
      <c r="G40" s="230"/>
      <c r="H40" s="235">
        <f>H38</f>
        <v>1200</v>
      </c>
      <c r="I40" s="229">
        <f>I38</f>
        <v>3972</v>
      </c>
      <c r="J40" s="230"/>
      <c r="K40" s="235">
        <f>K38</f>
        <v>1400</v>
      </c>
    </row>
    <row r="41" ht="12.75" customHeight="1"/>
    <row r="42" spans="1:11" ht="57" customHeight="1">
      <c r="A42" s="425"/>
      <c r="B42" s="425"/>
      <c r="C42" s="425"/>
      <c r="D42" s="425"/>
      <c r="E42" s="425"/>
      <c r="F42" s="425"/>
      <c r="G42" s="425"/>
      <c r="H42" s="425"/>
      <c r="I42" s="425"/>
      <c r="J42" s="152"/>
      <c r="K42" s="152"/>
    </row>
    <row r="43" spans="3:11" ht="12.75" customHeight="1">
      <c r="C43" s="152"/>
      <c r="D43" s="152"/>
      <c r="E43" s="152"/>
      <c r="F43" s="152"/>
      <c r="G43" s="152"/>
      <c r="H43" s="152"/>
      <c r="I43" s="152"/>
      <c r="J43" s="152"/>
      <c r="K43" s="152"/>
    </row>
    <row r="44" spans="3:11" ht="12.75" customHeight="1">
      <c r="C44" s="152"/>
      <c r="D44" s="152"/>
      <c r="E44" s="152"/>
      <c r="F44" s="152"/>
      <c r="G44" s="152"/>
      <c r="H44" s="152"/>
      <c r="I44" s="152"/>
      <c r="J44" s="152"/>
      <c r="K44" s="152"/>
    </row>
    <row r="45" spans="3:11" ht="12.75" customHeight="1">
      <c r="C45" s="152"/>
      <c r="D45" s="152"/>
      <c r="E45" s="152"/>
      <c r="F45" s="152"/>
      <c r="G45" s="152"/>
      <c r="H45" s="152"/>
      <c r="I45" s="152"/>
      <c r="J45" s="152"/>
      <c r="K45" s="152"/>
    </row>
    <row r="46" spans="3:11" ht="12.75" customHeight="1">
      <c r="C46" s="152"/>
      <c r="D46" s="152"/>
      <c r="E46" s="152"/>
      <c r="F46" s="152"/>
      <c r="G46" s="152"/>
      <c r="H46" s="152"/>
      <c r="I46" s="152"/>
      <c r="J46" s="152"/>
      <c r="K46" s="152"/>
    </row>
    <row r="47" spans="3:11" ht="12.75" customHeight="1">
      <c r="C47" s="152"/>
      <c r="D47" s="152"/>
      <c r="E47" s="152"/>
      <c r="F47" s="152"/>
      <c r="G47" s="152"/>
      <c r="H47" s="152"/>
      <c r="I47" s="152"/>
      <c r="J47" s="152"/>
      <c r="K47" s="152"/>
    </row>
    <row r="48" spans="3:11" ht="12.75" customHeight="1">
      <c r="C48" s="152"/>
      <c r="D48" s="152"/>
      <c r="E48" s="152"/>
      <c r="F48" s="152"/>
      <c r="G48" s="152"/>
      <c r="H48" s="152"/>
      <c r="I48" s="152"/>
      <c r="J48" s="152"/>
      <c r="K48" s="152"/>
    </row>
    <row r="49" spans="3:11" ht="12.75" customHeight="1">
      <c r="C49" s="152"/>
      <c r="D49" s="152"/>
      <c r="E49" s="152"/>
      <c r="F49" s="152"/>
      <c r="G49" s="152"/>
      <c r="H49" s="152"/>
      <c r="I49" s="152"/>
      <c r="J49" s="152"/>
      <c r="K49" s="152"/>
    </row>
    <row r="50" spans="3:11" ht="12.75" customHeight="1">
      <c r="C50" s="152"/>
      <c r="D50" s="152"/>
      <c r="E50" s="152"/>
      <c r="F50" s="152"/>
      <c r="G50" s="152"/>
      <c r="H50" s="152"/>
      <c r="I50" s="152"/>
      <c r="J50" s="152"/>
      <c r="K50" s="152"/>
    </row>
    <row r="51" spans="3:11" ht="12.75" customHeight="1">
      <c r="C51" s="152"/>
      <c r="D51" s="152"/>
      <c r="E51" s="152"/>
      <c r="F51" s="152"/>
      <c r="G51" s="152"/>
      <c r="H51" s="152"/>
      <c r="I51" s="152"/>
      <c r="J51" s="152"/>
      <c r="K51" s="152"/>
    </row>
    <row r="52" spans="3:11" ht="12.75" customHeight="1">
      <c r="C52" s="152"/>
      <c r="D52" s="152"/>
      <c r="E52" s="152"/>
      <c r="F52" s="152"/>
      <c r="G52" s="152"/>
      <c r="H52" s="152"/>
      <c r="I52" s="152"/>
      <c r="J52" s="152"/>
      <c r="K52" s="152"/>
    </row>
    <row r="53" spans="3:11" ht="12.75" customHeight="1">
      <c r="C53" s="152"/>
      <c r="D53" s="152"/>
      <c r="E53" s="152"/>
      <c r="F53" s="152"/>
      <c r="G53" s="152"/>
      <c r="H53" s="152"/>
      <c r="I53" s="152"/>
      <c r="J53" s="152"/>
      <c r="K53" s="152"/>
    </row>
    <row r="54" spans="3:11" ht="12.75" customHeight="1">
      <c r="C54" s="152"/>
      <c r="D54" s="152"/>
      <c r="E54" s="152"/>
      <c r="F54" s="152"/>
      <c r="G54" s="152"/>
      <c r="H54" s="152"/>
      <c r="I54" s="152"/>
      <c r="J54" s="152"/>
      <c r="K54" s="152"/>
    </row>
    <row r="55" spans="3:11" ht="12.75" customHeight="1">
      <c r="C55" s="152"/>
      <c r="D55" s="152"/>
      <c r="E55" s="152"/>
      <c r="F55" s="152"/>
      <c r="G55" s="152"/>
      <c r="H55" s="152"/>
      <c r="I55" s="152"/>
      <c r="J55" s="152"/>
      <c r="K55" s="152"/>
    </row>
    <row r="56" spans="3:11" ht="12.75" customHeight="1">
      <c r="C56" s="152"/>
      <c r="D56" s="152"/>
      <c r="E56" s="152"/>
      <c r="F56" s="152"/>
      <c r="G56" s="152"/>
      <c r="H56" s="152"/>
      <c r="I56" s="152"/>
      <c r="J56" s="152"/>
      <c r="K56" s="152"/>
    </row>
    <row r="57" spans="3:11" ht="12.75" customHeight="1">
      <c r="C57" s="152"/>
      <c r="D57" s="152"/>
      <c r="E57" s="152"/>
      <c r="F57" s="152"/>
      <c r="G57" s="152"/>
      <c r="H57" s="152"/>
      <c r="I57" s="152"/>
      <c r="J57" s="152"/>
      <c r="K57" s="152"/>
    </row>
    <row r="58" spans="3:11" ht="12.75" customHeight="1">
      <c r="C58" s="152"/>
      <c r="D58" s="152"/>
      <c r="E58" s="152"/>
      <c r="F58" s="152"/>
      <c r="G58" s="152"/>
      <c r="H58" s="152"/>
      <c r="I58" s="152"/>
      <c r="J58" s="152"/>
      <c r="K58" s="152"/>
    </row>
    <row r="59" spans="3:11" ht="12.75" customHeight="1">
      <c r="C59" s="152"/>
      <c r="D59" s="152"/>
      <c r="E59" s="152"/>
      <c r="F59" s="152"/>
      <c r="G59" s="152"/>
      <c r="H59" s="152"/>
      <c r="I59" s="152"/>
      <c r="J59" s="152"/>
      <c r="K59" s="152"/>
    </row>
    <row r="60" spans="3:11" ht="12.75" customHeight="1">
      <c r="C60" s="152"/>
      <c r="D60" s="152"/>
      <c r="E60" s="152"/>
      <c r="F60" s="152"/>
      <c r="G60" s="152"/>
      <c r="H60" s="152"/>
      <c r="I60" s="152"/>
      <c r="J60" s="152"/>
      <c r="K60" s="152"/>
    </row>
    <row r="61" spans="3:11" ht="12.75" customHeight="1">
      <c r="C61" s="152"/>
      <c r="D61" s="152"/>
      <c r="E61" s="152"/>
      <c r="F61" s="152"/>
      <c r="G61" s="152"/>
      <c r="H61" s="152"/>
      <c r="I61" s="152"/>
      <c r="J61" s="152"/>
      <c r="K61" s="152"/>
    </row>
    <row r="62" spans="3:11" ht="12.75" customHeight="1">
      <c r="C62" s="152"/>
      <c r="D62" s="152"/>
      <c r="E62" s="152"/>
      <c r="F62" s="152"/>
      <c r="G62" s="152"/>
      <c r="H62" s="152"/>
      <c r="I62" s="152"/>
      <c r="J62" s="152"/>
      <c r="K62" s="15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s="228" customFormat="1" ht="22.5" customHeight="1"/>
    <row r="81" spans="3:11" ht="12.75">
      <c r="C81" s="152"/>
      <c r="D81" s="152"/>
      <c r="E81" s="152"/>
      <c r="F81" s="152"/>
      <c r="G81" s="152"/>
      <c r="H81" s="152"/>
      <c r="I81" s="152"/>
      <c r="J81" s="152"/>
      <c r="K81" s="152"/>
    </row>
    <row r="82" spans="3:11" ht="15" customHeight="1">
      <c r="C82" s="152"/>
      <c r="D82" s="152"/>
      <c r="E82" s="152"/>
      <c r="F82" s="152"/>
      <c r="G82" s="152"/>
      <c r="H82" s="152"/>
      <c r="I82" s="152"/>
      <c r="J82" s="152"/>
      <c r="K82" s="152"/>
    </row>
    <row r="83" s="41" customFormat="1" ht="19.5" customHeight="1"/>
    <row r="84" s="41" customFormat="1" ht="19.5" customHeight="1"/>
    <row r="85" s="41" customFormat="1" ht="19.5" customHeight="1"/>
    <row r="86" s="41" customFormat="1" ht="19.5" customHeight="1"/>
    <row r="87" s="41" customFormat="1" ht="19.5" customHeight="1"/>
    <row r="88" s="41" customFormat="1" ht="19.5" customHeight="1"/>
    <row r="89" s="41" customFormat="1" ht="19.5" customHeight="1"/>
    <row r="90" s="41" customFormat="1" ht="19.5" customHeight="1"/>
    <row r="91" s="41" customFormat="1" ht="19.5" customHeight="1"/>
    <row r="92" s="41" customFormat="1" ht="19.5" customHeight="1"/>
    <row r="93" s="41" customFormat="1" ht="19.5" customHeight="1"/>
    <row r="94" s="41" customFormat="1" ht="19.5" customHeight="1"/>
    <row r="95" s="41" customFormat="1" ht="30" customHeight="1"/>
    <row r="96" s="41" customFormat="1" ht="19.5" customHeight="1"/>
    <row r="97" s="41" customFormat="1" ht="19.5" customHeight="1"/>
    <row r="98" spans="3:11" ht="30" customHeight="1">
      <c r="C98" s="152"/>
      <c r="D98" s="152"/>
      <c r="E98" s="152"/>
      <c r="F98" s="152"/>
      <c r="G98" s="152"/>
      <c r="H98" s="152"/>
      <c r="I98" s="152"/>
      <c r="J98" s="152"/>
      <c r="K98" s="152"/>
    </row>
    <row r="99" spans="3:11" ht="30" customHeight="1"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3:11" ht="30" customHeight="1">
      <c r="C100" s="152"/>
      <c r="D100" s="152"/>
      <c r="E100" s="152"/>
      <c r="F100" s="152"/>
      <c r="G100" s="152"/>
      <c r="H100" s="152"/>
      <c r="I100" s="152"/>
      <c r="J100" s="152"/>
      <c r="K100" s="152"/>
    </row>
    <row r="101" spans="3:11" ht="19.5" customHeight="1"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3:11" ht="19.5" customHeight="1"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spans="3:11" ht="27" customHeight="1">
      <c r="C103" s="152"/>
      <c r="D103" s="152"/>
      <c r="E103" s="152"/>
      <c r="F103" s="152"/>
      <c r="G103" s="152"/>
      <c r="H103" s="152"/>
      <c r="I103" s="152"/>
      <c r="J103" s="152"/>
      <c r="K103" s="152"/>
    </row>
    <row r="104" spans="3:11" ht="19.5" customHeight="1">
      <c r="C104" s="152"/>
      <c r="D104" s="152"/>
      <c r="E104" s="152"/>
      <c r="F104" s="152"/>
      <c r="G104" s="152"/>
      <c r="H104" s="152"/>
      <c r="I104" s="152"/>
      <c r="J104" s="152"/>
      <c r="K104" s="152"/>
    </row>
    <row r="105" spans="3:11" ht="19.5" customHeight="1">
      <c r="C105" s="152"/>
      <c r="D105" s="152"/>
      <c r="E105" s="152"/>
      <c r="F105" s="152"/>
      <c r="G105" s="152"/>
      <c r="H105" s="152"/>
      <c r="I105" s="152"/>
      <c r="J105" s="152"/>
      <c r="K105" s="152"/>
    </row>
    <row r="106" spans="3:11" ht="19.5" customHeight="1">
      <c r="C106" s="152"/>
      <c r="D106" s="152"/>
      <c r="E106" s="152"/>
      <c r="F106" s="152"/>
      <c r="G106" s="152"/>
      <c r="H106" s="152"/>
      <c r="I106" s="152"/>
      <c r="J106" s="152"/>
      <c r="K106" s="152"/>
    </row>
    <row r="107" spans="3:11" ht="19.5" customHeight="1"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3:11" ht="19.5" customHeight="1"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spans="3:11" ht="19.5" customHeight="1">
      <c r="C109" s="152"/>
      <c r="D109" s="152"/>
      <c r="E109" s="152"/>
      <c r="F109" s="152"/>
      <c r="G109" s="152"/>
      <c r="H109" s="152"/>
      <c r="I109" s="152"/>
      <c r="J109" s="152"/>
      <c r="K109" s="152"/>
    </row>
    <row r="110" spans="3:11" ht="19.5" customHeight="1"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="157" customFormat="1" ht="19.5" customHeight="1"/>
    <row r="112" spans="3:11" ht="9.75" customHeight="1"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="41" customFormat="1" ht="19.5" customHeight="1"/>
    <row r="114" spans="3:11" ht="9.75" customHeight="1"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="41" customFormat="1" ht="19.5" customHeight="1"/>
    <row r="116" spans="3:11" ht="19.5" customHeight="1"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3:11" ht="19.5" customHeight="1"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3:11" ht="19.5" customHeight="1"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3:11" ht="19.5" customHeight="1">
      <c r="C119" s="152"/>
      <c r="D119" s="152"/>
      <c r="E119" s="152"/>
      <c r="F119" s="152"/>
      <c r="G119" s="152"/>
      <c r="H119" s="152"/>
      <c r="I119" s="152"/>
      <c r="J119" s="152"/>
      <c r="K119" s="152"/>
    </row>
    <row r="120" s="157" customFormat="1" ht="19.5" customHeight="1"/>
    <row r="121" spans="3:11" ht="9.75" customHeight="1"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3:11" ht="19.5" customHeight="1"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3:11" ht="19.5" customHeight="1"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3:11" ht="19.5" customHeight="1"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3:11" ht="19.5" customHeight="1"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3:11" ht="19.5" customHeight="1"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="157" customFormat="1" ht="19.5" customHeight="1"/>
    <row r="128" spans="3:11" ht="9.75" customHeight="1">
      <c r="C128" s="152"/>
      <c r="D128" s="152"/>
      <c r="E128" s="152"/>
      <c r="F128" s="152"/>
      <c r="G128" s="152"/>
      <c r="H128" s="152"/>
      <c r="I128" s="152"/>
      <c r="J128" s="152"/>
      <c r="K128" s="152"/>
    </row>
    <row r="129" s="41" customFormat="1" ht="19.5" customHeight="1"/>
    <row r="130" spans="3:11" ht="9.75" customHeight="1">
      <c r="C130" s="152"/>
      <c r="D130" s="152"/>
      <c r="E130" s="152"/>
      <c r="F130" s="152"/>
      <c r="G130" s="152"/>
      <c r="H130" s="152"/>
      <c r="I130" s="152"/>
      <c r="J130" s="152"/>
      <c r="K130" s="152"/>
    </row>
    <row r="131" s="239" customFormat="1" ht="21.75" customHeight="1"/>
    <row r="132" spans="3:11" ht="12.75" customHeight="1">
      <c r="C132" s="152"/>
      <c r="D132" s="152"/>
      <c r="E132" s="152"/>
      <c r="F132" s="152"/>
      <c r="G132" s="152"/>
      <c r="H132" s="152"/>
      <c r="I132" s="152"/>
      <c r="J132" s="152"/>
      <c r="K132" s="152"/>
    </row>
    <row r="133" spans="1:11" ht="57" customHeight="1">
      <c r="A133" s="425"/>
      <c r="B133" s="425"/>
      <c r="C133" s="425"/>
      <c r="D133" s="425"/>
      <c r="E133" s="425"/>
      <c r="F133" s="425"/>
      <c r="G133" s="425"/>
      <c r="H133" s="425"/>
      <c r="I133" s="425"/>
      <c r="J133" s="152"/>
      <c r="K133" s="152"/>
    </row>
    <row r="134" spans="3:11" ht="12.75" customHeight="1"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3:11" ht="12.75" customHeight="1">
      <c r="C135" s="152"/>
      <c r="D135" s="152"/>
      <c r="E135" s="152"/>
      <c r="F135" s="152"/>
      <c r="G135" s="152"/>
      <c r="H135" s="152"/>
      <c r="I135" s="152"/>
      <c r="J135" s="152"/>
      <c r="K135" s="152"/>
    </row>
    <row r="136" spans="3:11" ht="12.75" customHeight="1"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3:11" ht="12.75" customHeight="1">
      <c r="C137" s="152"/>
      <c r="D137" s="152"/>
      <c r="E137" s="152"/>
      <c r="F137" s="152"/>
      <c r="G137" s="152"/>
      <c r="H137" s="152"/>
      <c r="I137" s="152"/>
      <c r="J137" s="152"/>
      <c r="K137" s="152"/>
    </row>
    <row r="138" spans="3:11" ht="12.75" customHeight="1">
      <c r="C138" s="152"/>
      <c r="D138" s="152"/>
      <c r="E138" s="152"/>
      <c r="F138" s="152"/>
      <c r="G138" s="152"/>
      <c r="H138" s="152"/>
      <c r="I138" s="152"/>
      <c r="J138" s="152"/>
      <c r="K138" s="152"/>
    </row>
    <row r="139" spans="3:11" ht="12.75" customHeight="1"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3:11" ht="12.75" customHeight="1">
      <c r="C140" s="152"/>
      <c r="D140" s="152"/>
      <c r="E140" s="152"/>
      <c r="F140" s="152"/>
      <c r="G140" s="152"/>
      <c r="H140" s="152"/>
      <c r="I140" s="152"/>
      <c r="J140" s="152"/>
      <c r="K140" s="152"/>
    </row>
    <row r="141" spans="3:11" ht="12.75" customHeight="1"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3:11" ht="12.75" customHeight="1">
      <c r="C142" s="152"/>
      <c r="D142" s="152"/>
      <c r="E142" s="152"/>
      <c r="F142" s="152"/>
      <c r="G142" s="152"/>
      <c r="H142" s="152"/>
      <c r="I142" s="152"/>
      <c r="J142" s="152"/>
      <c r="K142" s="152"/>
    </row>
    <row r="143" spans="3:11" ht="12.75" customHeight="1">
      <c r="C143" s="152"/>
      <c r="D143" s="152"/>
      <c r="E143" s="152"/>
      <c r="F143" s="152"/>
      <c r="G143" s="152"/>
      <c r="H143" s="152"/>
      <c r="I143" s="152"/>
      <c r="J143" s="152"/>
      <c r="K143" s="152"/>
    </row>
    <row r="144" spans="3:11" ht="12.75" customHeight="1"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3:11" ht="12.75" customHeight="1">
      <c r="C145" s="152"/>
      <c r="D145" s="152"/>
      <c r="E145" s="152"/>
      <c r="F145" s="152"/>
      <c r="G145" s="152"/>
      <c r="H145" s="152"/>
      <c r="I145" s="152"/>
      <c r="J145" s="152"/>
      <c r="K145" s="152"/>
    </row>
    <row r="146" spans="3:11" ht="12.75" customHeight="1">
      <c r="C146" s="152"/>
      <c r="D146" s="152"/>
      <c r="E146" s="152"/>
      <c r="F146" s="152"/>
      <c r="G146" s="152"/>
      <c r="H146" s="152"/>
      <c r="I146" s="152"/>
      <c r="J146" s="152"/>
      <c r="K146" s="152"/>
    </row>
    <row r="147" spans="3:11" ht="12.75" customHeight="1">
      <c r="C147" s="152"/>
      <c r="D147" s="152"/>
      <c r="E147" s="152"/>
      <c r="F147" s="152"/>
      <c r="G147" s="152"/>
      <c r="H147" s="152"/>
      <c r="I147" s="152"/>
      <c r="J147" s="152"/>
      <c r="K147" s="152"/>
    </row>
    <row r="148" spans="3:11" ht="12.75" customHeight="1">
      <c r="C148" s="152"/>
      <c r="D148" s="152"/>
      <c r="E148" s="152"/>
      <c r="F148" s="152"/>
      <c r="G148" s="152"/>
      <c r="H148" s="152"/>
      <c r="I148" s="152"/>
      <c r="J148" s="152"/>
      <c r="K148" s="152"/>
    </row>
    <row r="149" spans="3:11" ht="12.75" customHeight="1">
      <c r="C149" s="152"/>
      <c r="D149" s="152"/>
      <c r="E149" s="152"/>
      <c r="F149" s="152"/>
      <c r="G149" s="152"/>
      <c r="H149" s="152"/>
      <c r="I149" s="152"/>
      <c r="J149" s="152"/>
      <c r="K149" s="152"/>
    </row>
    <row r="150" s="228" customFormat="1" ht="22.5" customHeight="1"/>
    <row r="151" spans="3:11" ht="12.75"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3:11" ht="15" customHeight="1"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="41" customFormat="1" ht="19.5" customHeight="1"/>
    <row r="154" s="41" customFormat="1" ht="19.5" customHeight="1"/>
    <row r="155" s="41" customFormat="1" ht="19.5" customHeight="1"/>
    <row r="156" s="41" customFormat="1" ht="19.5" customHeight="1"/>
    <row r="157" s="41" customFormat="1" ht="19.5" customHeight="1"/>
    <row r="158" s="41" customFormat="1" ht="19.5" customHeight="1"/>
    <row r="159" s="41" customFormat="1" ht="19.5" customHeight="1"/>
    <row r="160" s="41" customFormat="1" ht="19.5" customHeight="1"/>
    <row r="161" s="41" customFormat="1" ht="19.5" customHeight="1"/>
    <row r="162" s="41" customFormat="1" ht="19.5" customHeight="1"/>
    <row r="163" s="41" customFormat="1" ht="19.5" customHeight="1"/>
    <row r="164" s="41" customFormat="1" ht="19.5" customHeight="1"/>
    <row r="165" s="41" customFormat="1" ht="30" customHeight="1"/>
    <row r="166" spans="3:11" ht="30" customHeight="1">
      <c r="C166" s="152"/>
      <c r="D166" s="152"/>
      <c r="E166" s="152"/>
      <c r="F166" s="152"/>
      <c r="G166" s="152"/>
      <c r="H166" s="152"/>
      <c r="I166" s="152"/>
      <c r="J166" s="152"/>
      <c r="K166" s="152"/>
    </row>
    <row r="167" spans="3:11" ht="30" customHeight="1"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3:11" ht="30" customHeight="1">
      <c r="C168" s="152"/>
      <c r="D168" s="152"/>
      <c r="E168" s="152"/>
      <c r="F168" s="152"/>
      <c r="G168" s="152"/>
      <c r="H168" s="152"/>
      <c r="I168" s="152"/>
      <c r="J168" s="152"/>
      <c r="K168" s="152"/>
    </row>
    <row r="169" spans="3:11" ht="28.5" customHeight="1">
      <c r="C169" s="152"/>
      <c r="D169" s="152"/>
      <c r="E169" s="152"/>
      <c r="F169" s="152"/>
      <c r="G169" s="152"/>
      <c r="H169" s="152"/>
      <c r="I169" s="152"/>
      <c r="J169" s="152"/>
      <c r="K169" s="152"/>
    </row>
    <row r="170" spans="3:11" ht="28.5" customHeight="1"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3:11" ht="28.5" customHeight="1">
      <c r="C171" s="152"/>
      <c r="D171" s="152"/>
      <c r="E171" s="152"/>
      <c r="F171" s="152"/>
      <c r="G171" s="152"/>
      <c r="H171" s="152"/>
      <c r="I171" s="152"/>
      <c r="J171" s="152"/>
      <c r="K171" s="152"/>
    </row>
    <row r="172" spans="3:11" ht="19.5" customHeight="1"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3:11" ht="19.5" customHeight="1">
      <c r="C173" s="152"/>
      <c r="D173" s="152"/>
      <c r="E173" s="152"/>
      <c r="F173" s="152"/>
      <c r="G173" s="152"/>
      <c r="H173" s="152"/>
      <c r="I173" s="152"/>
      <c r="J173" s="152"/>
      <c r="K173" s="152"/>
    </row>
    <row r="174" s="157" customFormat="1" ht="19.5" customHeight="1"/>
    <row r="175" s="227" customFormat="1" ht="21.75" customHeight="1"/>
    <row r="176" spans="3:11" ht="12.75">
      <c r="C176" s="152"/>
      <c r="D176" s="152"/>
      <c r="E176" s="152"/>
      <c r="F176" s="152"/>
      <c r="G176" s="152"/>
      <c r="H176" s="152"/>
      <c r="I176" s="152"/>
      <c r="J176" s="152"/>
      <c r="K176" s="152"/>
    </row>
    <row r="177" spans="1:11" ht="57" customHeight="1">
      <c r="A177" s="425"/>
      <c r="B177" s="425"/>
      <c r="C177" s="425"/>
      <c r="D177" s="425"/>
      <c r="E177" s="425"/>
      <c r="F177" s="425"/>
      <c r="G177" s="425"/>
      <c r="H177" s="425"/>
      <c r="I177" s="425"/>
      <c r="J177" s="152"/>
      <c r="K177" s="152"/>
    </row>
    <row r="178" spans="3:11" ht="12.75">
      <c r="C178" s="152"/>
      <c r="D178" s="152"/>
      <c r="E178" s="152"/>
      <c r="F178" s="152"/>
      <c r="G178" s="152"/>
      <c r="H178" s="152"/>
      <c r="I178" s="152"/>
      <c r="J178" s="152"/>
      <c r="K178" s="152"/>
    </row>
    <row r="179" spans="1:11" ht="16.5" customHeight="1">
      <c r="A179" s="425"/>
      <c r="B179" s="425"/>
      <c r="C179" s="425"/>
      <c r="D179" s="425"/>
      <c r="E179" s="425"/>
      <c r="F179" s="425"/>
      <c r="G179" s="425"/>
      <c r="H179" s="425"/>
      <c r="I179" s="425"/>
      <c r="J179" s="152"/>
      <c r="K179" s="152"/>
    </row>
    <row r="180" spans="3:11" ht="12.75"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3:11" ht="12.75"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3:11" ht="12.75">
      <c r="C182" s="152"/>
      <c r="D182" s="152"/>
      <c r="E182" s="152"/>
      <c r="F182" s="152"/>
      <c r="G182" s="152"/>
      <c r="H182" s="152"/>
      <c r="I182" s="152"/>
      <c r="J182" s="152"/>
      <c r="K182" s="152"/>
    </row>
    <row r="183" spans="3:11" ht="12.75">
      <c r="C183" s="152"/>
      <c r="D183" s="152"/>
      <c r="E183" s="152"/>
      <c r="F183" s="152"/>
      <c r="G183" s="152"/>
      <c r="H183" s="152"/>
      <c r="I183" s="152"/>
      <c r="J183" s="152"/>
      <c r="K183" s="152"/>
    </row>
    <row r="184" spans="3:11" ht="12.75">
      <c r="C184" s="152"/>
      <c r="D184" s="152"/>
      <c r="E184" s="152"/>
      <c r="F184" s="152"/>
      <c r="G184" s="152"/>
      <c r="H184" s="152"/>
      <c r="I184" s="152"/>
      <c r="J184" s="152"/>
      <c r="K184" s="152"/>
    </row>
    <row r="185" spans="3:11" ht="12.75">
      <c r="C185" s="152"/>
      <c r="D185" s="152"/>
      <c r="E185" s="152"/>
      <c r="F185" s="152"/>
      <c r="G185" s="152"/>
      <c r="H185" s="152"/>
      <c r="I185" s="152"/>
      <c r="J185" s="152"/>
      <c r="K185" s="152"/>
    </row>
    <row r="186" spans="3:11" ht="12.75"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3:11" ht="12.75">
      <c r="C187" s="152"/>
      <c r="D187" s="152"/>
      <c r="E187" s="152"/>
      <c r="F187" s="152"/>
      <c r="G187" s="152"/>
      <c r="H187" s="152"/>
      <c r="I187" s="152"/>
      <c r="J187" s="152"/>
      <c r="K187" s="152"/>
    </row>
    <row r="188" spans="3:11" ht="12.75"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3:11" ht="12.75">
      <c r="C189" s="152"/>
      <c r="D189" s="152"/>
      <c r="E189" s="152"/>
      <c r="F189" s="152"/>
      <c r="G189" s="152"/>
      <c r="H189" s="152"/>
      <c r="I189" s="152"/>
      <c r="J189" s="152"/>
      <c r="K189" s="152"/>
    </row>
    <row r="190" spans="3:11" ht="12.75">
      <c r="C190" s="152"/>
      <c r="D190" s="152"/>
      <c r="E190" s="152"/>
      <c r="F190" s="152"/>
      <c r="G190" s="152"/>
      <c r="H190" s="152"/>
      <c r="I190" s="152"/>
      <c r="J190" s="152"/>
      <c r="K190" s="152"/>
    </row>
    <row r="191" spans="3:11" ht="12.75">
      <c r="C191" s="152"/>
      <c r="D191" s="152"/>
      <c r="E191" s="152"/>
      <c r="F191" s="152"/>
      <c r="G191" s="152"/>
      <c r="H191" s="152"/>
      <c r="I191" s="152"/>
      <c r="J191" s="152"/>
      <c r="K191" s="152"/>
    </row>
    <row r="192" spans="3:11" ht="12.75">
      <c r="C192" s="152"/>
      <c r="D192" s="152"/>
      <c r="E192" s="152"/>
      <c r="F192" s="152"/>
      <c r="G192" s="152"/>
      <c r="H192" s="152"/>
      <c r="I192" s="152"/>
      <c r="J192" s="152"/>
      <c r="K192" s="152"/>
    </row>
    <row r="193" spans="3:11" ht="12.75">
      <c r="C193" s="152"/>
      <c r="D193" s="152"/>
      <c r="E193" s="152"/>
      <c r="F193" s="152"/>
      <c r="G193" s="152"/>
      <c r="H193" s="152"/>
      <c r="I193" s="152"/>
      <c r="J193" s="152"/>
      <c r="K193" s="152"/>
    </row>
    <row r="194" spans="3:11" ht="12.75"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3:11" ht="12.75">
      <c r="C195" s="152"/>
      <c r="D195" s="152"/>
      <c r="E195" s="152"/>
      <c r="F195" s="152"/>
      <c r="G195" s="152"/>
      <c r="H195" s="152"/>
      <c r="I195" s="152"/>
      <c r="J195" s="152"/>
      <c r="K195" s="152"/>
    </row>
    <row r="196" spans="3:11" ht="12.75">
      <c r="C196" s="152"/>
      <c r="D196" s="152"/>
      <c r="E196" s="152"/>
      <c r="F196" s="152"/>
      <c r="G196" s="152"/>
      <c r="H196" s="152"/>
      <c r="I196" s="152"/>
      <c r="J196" s="152"/>
      <c r="K196" s="152"/>
    </row>
    <row r="197" spans="3:11" ht="12.75">
      <c r="C197" s="152"/>
      <c r="D197" s="152"/>
      <c r="E197" s="152"/>
      <c r="F197" s="152"/>
      <c r="G197" s="152"/>
      <c r="H197" s="152"/>
      <c r="I197" s="152"/>
      <c r="J197" s="152"/>
      <c r="K197" s="152"/>
    </row>
    <row r="198" spans="3:11" ht="12.75">
      <c r="C198" s="152"/>
      <c r="D198" s="152"/>
      <c r="E198" s="152"/>
      <c r="F198" s="152"/>
      <c r="G198" s="152"/>
      <c r="H198" s="152"/>
      <c r="I198" s="152"/>
      <c r="J198" s="152"/>
      <c r="K198" s="152"/>
    </row>
    <row r="199" spans="3:11" ht="12.75">
      <c r="C199" s="152"/>
      <c r="D199" s="152"/>
      <c r="E199" s="152"/>
      <c r="F199" s="152"/>
      <c r="G199" s="152"/>
      <c r="H199" s="152"/>
      <c r="I199" s="152"/>
      <c r="J199" s="152"/>
      <c r="K199" s="152"/>
    </row>
    <row r="200" spans="3:11" ht="12.75">
      <c r="C200" s="152"/>
      <c r="D200" s="152"/>
      <c r="E200" s="152"/>
      <c r="F200" s="152"/>
      <c r="G200" s="152"/>
      <c r="H200" s="152"/>
      <c r="I200" s="152"/>
      <c r="J200" s="152"/>
      <c r="K200" s="152"/>
    </row>
    <row r="201" spans="3:11" ht="12.75"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3:11" ht="12.75">
      <c r="C202" s="152"/>
      <c r="D202" s="152"/>
      <c r="E202" s="152"/>
      <c r="F202" s="152"/>
      <c r="G202" s="152"/>
      <c r="H202" s="152"/>
      <c r="I202" s="152"/>
      <c r="J202" s="152"/>
      <c r="K202" s="152"/>
    </row>
    <row r="203" spans="3:11" ht="12.75">
      <c r="C203" s="152"/>
      <c r="D203" s="152"/>
      <c r="E203" s="152"/>
      <c r="F203" s="152"/>
      <c r="G203" s="152"/>
      <c r="H203" s="152"/>
      <c r="I203" s="152"/>
      <c r="J203" s="152"/>
      <c r="K203" s="152"/>
    </row>
    <row r="204" spans="3:11" ht="12.75">
      <c r="C204" s="152"/>
      <c r="D204" s="152"/>
      <c r="E204" s="152"/>
      <c r="F204" s="152"/>
      <c r="G204" s="152"/>
      <c r="H204" s="152"/>
      <c r="I204" s="152"/>
      <c r="J204" s="152"/>
      <c r="K204" s="152"/>
    </row>
    <row r="205" spans="3:11" ht="12.75">
      <c r="C205" s="152"/>
      <c r="D205" s="152"/>
      <c r="E205" s="152"/>
      <c r="F205" s="152"/>
      <c r="G205" s="152"/>
      <c r="H205" s="152"/>
      <c r="I205" s="152"/>
      <c r="J205" s="152"/>
      <c r="K205" s="152"/>
    </row>
    <row r="206" spans="3:11" ht="12.75">
      <c r="C206" s="152"/>
      <c r="D206" s="152"/>
      <c r="E206" s="152"/>
      <c r="F206" s="152"/>
      <c r="G206" s="152"/>
      <c r="H206" s="152"/>
      <c r="I206" s="152"/>
      <c r="J206" s="152"/>
      <c r="K206" s="152"/>
    </row>
    <row r="207" spans="3:11" ht="12.75">
      <c r="C207" s="152"/>
      <c r="D207" s="152"/>
      <c r="E207" s="152"/>
      <c r="F207" s="152"/>
      <c r="G207" s="152"/>
      <c r="H207" s="152"/>
      <c r="I207" s="152"/>
      <c r="J207" s="152"/>
      <c r="K207" s="152"/>
    </row>
    <row r="208" spans="3:11" ht="12.75"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3:11" ht="12.75">
      <c r="C209" s="152"/>
      <c r="D209" s="152"/>
      <c r="E209" s="152"/>
      <c r="F209" s="152"/>
      <c r="G209" s="152"/>
      <c r="H209" s="152"/>
      <c r="I209" s="152"/>
      <c r="J209" s="152"/>
      <c r="K209" s="152"/>
    </row>
    <row r="210" spans="3:11" ht="12.75"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3:11" ht="12.75">
      <c r="C211" s="152"/>
      <c r="D211" s="152"/>
      <c r="E211" s="152"/>
      <c r="F211" s="152"/>
      <c r="G211" s="152"/>
      <c r="H211" s="152"/>
      <c r="I211" s="152"/>
      <c r="J211" s="152"/>
      <c r="K211" s="152"/>
    </row>
    <row r="212" spans="3:11" ht="12.75">
      <c r="C212" s="152"/>
      <c r="D212" s="152"/>
      <c r="E212" s="152"/>
      <c r="F212" s="152"/>
      <c r="G212" s="152"/>
      <c r="H212" s="152"/>
      <c r="I212" s="152"/>
      <c r="J212" s="152"/>
      <c r="K212" s="152"/>
    </row>
    <row r="213" spans="3:11" ht="12.75">
      <c r="C213" s="152"/>
      <c r="D213" s="152"/>
      <c r="E213" s="152"/>
      <c r="F213" s="152"/>
      <c r="G213" s="152"/>
      <c r="H213" s="152"/>
      <c r="I213" s="152"/>
      <c r="J213" s="152"/>
      <c r="K213" s="152"/>
    </row>
    <row r="214" spans="3:11" ht="12.75">
      <c r="C214" s="152"/>
      <c r="D214" s="152"/>
      <c r="E214" s="152"/>
      <c r="F214" s="152"/>
      <c r="G214" s="152"/>
      <c r="H214" s="152"/>
      <c r="I214" s="152"/>
      <c r="J214" s="152"/>
      <c r="K214" s="152"/>
    </row>
    <row r="215" spans="3:11" ht="12.75">
      <c r="C215" s="152"/>
      <c r="D215" s="152"/>
      <c r="E215" s="152"/>
      <c r="F215" s="152"/>
      <c r="G215" s="152"/>
      <c r="H215" s="152"/>
      <c r="I215" s="152"/>
      <c r="J215" s="152"/>
      <c r="K215" s="152"/>
    </row>
    <row r="216" spans="3:11" ht="12.75"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3:11" ht="12.75">
      <c r="C217" s="152"/>
      <c r="D217" s="152"/>
      <c r="E217" s="152"/>
      <c r="F217" s="152"/>
      <c r="G217" s="152"/>
      <c r="H217" s="152"/>
      <c r="I217" s="152"/>
      <c r="J217" s="152"/>
      <c r="K217" s="152"/>
    </row>
    <row r="218" spans="3:11" ht="12.75">
      <c r="C218" s="152"/>
      <c r="D218" s="152"/>
      <c r="E218" s="152"/>
      <c r="F218" s="152"/>
      <c r="G218" s="152"/>
      <c r="H218" s="152"/>
      <c r="I218" s="152"/>
      <c r="J218" s="152"/>
      <c r="K218" s="152"/>
    </row>
    <row r="219" spans="3:11" ht="12.75">
      <c r="C219" s="152"/>
      <c r="D219" s="152"/>
      <c r="E219" s="152"/>
      <c r="F219" s="152"/>
      <c r="G219" s="152"/>
      <c r="H219" s="152"/>
      <c r="I219" s="152"/>
      <c r="J219" s="152"/>
      <c r="K219" s="152"/>
    </row>
    <row r="220" spans="3:11" ht="12.75">
      <c r="C220" s="152"/>
      <c r="D220" s="152"/>
      <c r="E220" s="152"/>
      <c r="F220" s="152"/>
      <c r="G220" s="152"/>
      <c r="H220" s="152"/>
      <c r="I220" s="152"/>
      <c r="J220" s="152"/>
      <c r="K220" s="152"/>
    </row>
    <row r="221" spans="3:11" ht="12.75">
      <c r="C221" s="152"/>
      <c r="D221" s="152"/>
      <c r="E221" s="152"/>
      <c r="F221" s="152"/>
      <c r="G221" s="152"/>
      <c r="H221" s="152"/>
      <c r="I221" s="152"/>
      <c r="J221" s="152"/>
      <c r="K221" s="152"/>
    </row>
    <row r="222" spans="3:11" ht="12.75">
      <c r="C222" s="152"/>
      <c r="D222" s="152"/>
      <c r="E222" s="152"/>
      <c r="F222" s="152"/>
      <c r="G222" s="152"/>
      <c r="H222" s="152"/>
      <c r="I222" s="152"/>
      <c r="J222" s="152"/>
      <c r="K222" s="152"/>
    </row>
    <row r="223" spans="3:11" ht="12.75">
      <c r="C223" s="152"/>
      <c r="D223" s="152"/>
      <c r="E223" s="152"/>
      <c r="F223" s="152"/>
      <c r="G223" s="152"/>
      <c r="H223" s="152"/>
      <c r="I223" s="152"/>
      <c r="J223" s="152"/>
      <c r="K223" s="152"/>
    </row>
    <row r="224" spans="3:11" ht="12.75"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3:11" ht="12.75">
      <c r="C225" s="152"/>
      <c r="D225" s="152"/>
      <c r="E225" s="152"/>
      <c r="F225" s="152"/>
      <c r="G225" s="152"/>
      <c r="H225" s="152"/>
      <c r="I225" s="152"/>
      <c r="J225" s="152"/>
      <c r="K225" s="152"/>
    </row>
    <row r="226" spans="3:11" ht="12.75">
      <c r="C226" s="152"/>
      <c r="D226" s="152"/>
      <c r="E226" s="152"/>
      <c r="F226" s="152"/>
      <c r="G226" s="152"/>
      <c r="H226" s="152"/>
      <c r="I226" s="152"/>
      <c r="J226" s="152"/>
      <c r="K226" s="152"/>
    </row>
    <row r="227" spans="3:11" ht="12.75">
      <c r="C227" s="152"/>
      <c r="D227" s="152"/>
      <c r="E227" s="152"/>
      <c r="F227" s="152"/>
      <c r="G227" s="152"/>
      <c r="H227" s="152"/>
      <c r="I227" s="152"/>
      <c r="J227" s="152"/>
      <c r="K227" s="152"/>
    </row>
    <row r="228" spans="3:11" ht="12.75">
      <c r="C228" s="152"/>
      <c r="D228" s="152"/>
      <c r="E228" s="152"/>
      <c r="F228" s="152"/>
      <c r="G228" s="152"/>
      <c r="H228" s="152"/>
      <c r="I228" s="152"/>
      <c r="J228" s="152"/>
      <c r="K228" s="152"/>
    </row>
    <row r="229" s="228" customFormat="1" ht="22.5" customHeight="1"/>
    <row r="230" spans="3:11" ht="12.75">
      <c r="C230" s="152"/>
      <c r="D230" s="152"/>
      <c r="E230" s="152"/>
      <c r="F230" s="152"/>
      <c r="G230" s="152"/>
      <c r="H230" s="152"/>
      <c r="I230" s="152"/>
      <c r="J230" s="152"/>
      <c r="K230" s="152"/>
    </row>
    <row r="231" spans="3:11" ht="15" customHeight="1"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="41" customFormat="1" ht="19.5" customHeight="1"/>
    <row r="233" s="41" customFormat="1" ht="19.5" customHeight="1"/>
    <row r="234" s="41" customFormat="1" ht="19.5" customHeight="1"/>
    <row r="235" s="41" customFormat="1" ht="19.5" customHeight="1"/>
    <row r="236" s="41" customFormat="1" ht="19.5" customHeight="1"/>
    <row r="237" s="41" customFormat="1" ht="19.5" customHeight="1"/>
    <row r="238" s="41" customFormat="1" ht="19.5" customHeight="1"/>
    <row r="239" s="41" customFormat="1" ht="19.5" customHeight="1"/>
    <row r="240" s="41" customFormat="1" ht="19.5" customHeight="1"/>
    <row r="241" s="41" customFormat="1" ht="19.5" customHeight="1"/>
    <row r="242" s="41" customFormat="1" ht="19.5" customHeight="1"/>
    <row r="243" s="41" customFormat="1" ht="19.5" customHeight="1"/>
    <row r="244" s="41" customFormat="1" ht="30" customHeight="1"/>
    <row r="245" s="41" customFormat="1" ht="19.5" customHeight="1"/>
    <row r="246" s="41" customFormat="1" ht="19.5" customHeight="1"/>
    <row r="247" spans="3:11" ht="30" customHeight="1"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3:11" ht="30" customHeight="1">
      <c r="C248" s="152"/>
      <c r="D248" s="152"/>
      <c r="E248" s="152"/>
      <c r="F248" s="152"/>
      <c r="G248" s="152"/>
      <c r="H248" s="152"/>
      <c r="I248" s="152"/>
      <c r="J248" s="152"/>
      <c r="K248" s="152"/>
    </row>
    <row r="249" spans="3:11" ht="30" customHeight="1">
      <c r="C249" s="152"/>
      <c r="D249" s="152"/>
      <c r="E249" s="152"/>
      <c r="F249" s="152"/>
      <c r="G249" s="152"/>
      <c r="H249" s="152"/>
      <c r="I249" s="152"/>
      <c r="J249" s="152"/>
      <c r="K249" s="152"/>
    </row>
    <row r="250" spans="3:11" ht="19.5" customHeight="1">
      <c r="C250" s="152"/>
      <c r="D250" s="152"/>
      <c r="E250" s="152"/>
      <c r="F250" s="152"/>
      <c r="G250" s="152"/>
      <c r="H250" s="152"/>
      <c r="I250" s="152"/>
      <c r="J250" s="152"/>
      <c r="K250" s="152"/>
    </row>
    <row r="251" spans="3:11" ht="19.5" customHeight="1"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3:11" ht="19.5" customHeight="1"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3:11" ht="19.5" customHeight="1"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3:11" ht="19.5" customHeight="1"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="157" customFormat="1" ht="19.5" customHeight="1"/>
    <row r="256" spans="3:11" ht="9.75" customHeight="1">
      <c r="C256" s="152"/>
      <c r="D256" s="152"/>
      <c r="E256" s="152"/>
      <c r="F256" s="152"/>
      <c r="G256" s="152"/>
      <c r="H256" s="152"/>
      <c r="I256" s="152"/>
      <c r="J256" s="152"/>
      <c r="K256" s="152"/>
    </row>
    <row r="257" spans="3:11" ht="19.5" customHeight="1">
      <c r="C257" s="152"/>
      <c r="D257" s="152"/>
      <c r="E257" s="152"/>
      <c r="F257" s="152"/>
      <c r="G257" s="152"/>
      <c r="H257" s="152"/>
      <c r="I257" s="152"/>
      <c r="J257" s="152"/>
      <c r="K257" s="152"/>
    </row>
    <row r="258" spans="3:11" ht="19.5" customHeight="1">
      <c r="C258" s="152"/>
      <c r="D258" s="152"/>
      <c r="E258" s="152"/>
      <c r="F258" s="152"/>
      <c r="G258" s="152"/>
      <c r="H258" s="152"/>
      <c r="I258" s="152"/>
      <c r="J258" s="152"/>
      <c r="K258" s="152"/>
    </row>
    <row r="259" spans="3:11" ht="27" customHeight="1"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3:11" ht="27" customHeight="1">
      <c r="C260" s="152"/>
      <c r="D260" s="152"/>
      <c r="E260" s="152"/>
      <c r="F260" s="152"/>
      <c r="G260" s="152"/>
      <c r="H260" s="152"/>
      <c r="I260" s="152"/>
      <c r="J260" s="152"/>
      <c r="K260" s="152"/>
    </row>
    <row r="261" spans="3:11" ht="27" customHeight="1"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3:11" ht="27" customHeight="1">
      <c r="C262" s="152"/>
      <c r="D262" s="152"/>
      <c r="E262" s="152"/>
      <c r="F262" s="152"/>
      <c r="G262" s="152"/>
      <c r="H262" s="152"/>
      <c r="I262" s="152"/>
      <c r="J262" s="152"/>
      <c r="K262" s="152"/>
    </row>
    <row r="263" spans="3:11" ht="27" customHeight="1">
      <c r="C263" s="152"/>
      <c r="D263" s="152"/>
      <c r="E263" s="152"/>
      <c r="F263" s="152"/>
      <c r="G263" s="152"/>
      <c r="H263" s="152"/>
      <c r="I263" s="152"/>
      <c r="J263" s="152"/>
      <c r="K263" s="152"/>
    </row>
    <row r="264" spans="3:11" ht="42" customHeight="1"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3:11" ht="27" customHeight="1">
      <c r="C265" s="152"/>
      <c r="D265" s="152"/>
      <c r="E265" s="152"/>
      <c r="F265" s="152"/>
      <c r="G265" s="152"/>
      <c r="H265" s="152"/>
      <c r="I265" s="152"/>
      <c r="J265" s="152"/>
      <c r="K265" s="152"/>
    </row>
    <row r="266" spans="3:11" ht="27" customHeight="1"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3:11" ht="27" customHeight="1">
      <c r="C267" s="152"/>
      <c r="D267" s="152"/>
      <c r="E267" s="152"/>
      <c r="F267" s="152"/>
      <c r="G267" s="152"/>
      <c r="H267" s="152"/>
      <c r="I267" s="152"/>
      <c r="J267" s="152"/>
      <c r="K267" s="152"/>
    </row>
    <row r="268" spans="3:11" ht="27" customHeight="1"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3:11" ht="27" customHeight="1">
      <c r="C269" s="152"/>
      <c r="D269" s="152"/>
      <c r="E269" s="152"/>
      <c r="F269" s="152"/>
      <c r="G269" s="152"/>
      <c r="H269" s="152"/>
      <c r="I269" s="152"/>
      <c r="J269" s="152"/>
      <c r="K269" s="152"/>
    </row>
    <row r="270" s="157" customFormat="1" ht="19.5" customHeight="1"/>
    <row r="271" spans="3:11" ht="9.75" customHeight="1">
      <c r="C271" s="152"/>
      <c r="D271" s="152"/>
      <c r="E271" s="152"/>
      <c r="F271" s="152"/>
      <c r="G271" s="152"/>
      <c r="H271" s="152"/>
      <c r="I271" s="152"/>
      <c r="J271" s="152"/>
      <c r="K271" s="152"/>
    </row>
    <row r="272" spans="3:11" ht="27" customHeight="1">
      <c r="C272" s="152"/>
      <c r="D272" s="152"/>
      <c r="E272" s="152"/>
      <c r="F272" s="152"/>
      <c r="G272" s="152"/>
      <c r="H272" s="152"/>
      <c r="I272" s="152"/>
      <c r="J272" s="152"/>
      <c r="K272" s="152"/>
    </row>
    <row r="273" spans="3:11" ht="27" customHeight="1"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="157" customFormat="1" ht="19.5" customHeight="1"/>
    <row r="275" s="233" customFormat="1" ht="19.5" customHeight="1"/>
    <row r="276" spans="3:11" ht="9.75" customHeight="1">
      <c r="C276" s="152"/>
      <c r="D276" s="152"/>
      <c r="E276" s="152"/>
      <c r="F276" s="152"/>
      <c r="G276" s="152"/>
      <c r="H276" s="152"/>
      <c r="I276" s="152"/>
      <c r="J276" s="152"/>
      <c r="K276" s="152"/>
    </row>
    <row r="277" s="41" customFormat="1" ht="19.5" customHeight="1"/>
    <row r="278" spans="3:11" ht="19.5" customHeight="1">
      <c r="C278" s="152"/>
      <c r="D278" s="152"/>
      <c r="E278" s="152"/>
      <c r="F278" s="152"/>
      <c r="G278" s="152"/>
      <c r="H278" s="152"/>
      <c r="I278" s="152"/>
      <c r="J278" s="152"/>
      <c r="K278" s="152"/>
    </row>
    <row r="279" spans="3:11" ht="19.5" customHeight="1">
      <c r="C279" s="152"/>
      <c r="D279" s="152"/>
      <c r="E279" s="152"/>
      <c r="F279" s="152"/>
      <c r="G279" s="152"/>
      <c r="H279" s="152"/>
      <c r="I279" s="152"/>
      <c r="J279" s="152"/>
      <c r="K279" s="152"/>
    </row>
    <row r="280" spans="3:11" ht="19.5" customHeight="1"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3:11" ht="19.5" customHeight="1">
      <c r="C281" s="152"/>
      <c r="D281" s="152"/>
      <c r="E281" s="152"/>
      <c r="F281" s="152"/>
      <c r="G281" s="152"/>
      <c r="H281" s="152"/>
      <c r="I281" s="152"/>
      <c r="J281" s="152"/>
      <c r="K281" s="152"/>
    </row>
    <row r="282" spans="3:11" ht="19.5" customHeight="1"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3:11" ht="19.5" customHeight="1">
      <c r="C283" s="152"/>
      <c r="D283" s="152"/>
      <c r="E283" s="152"/>
      <c r="F283" s="152"/>
      <c r="G283" s="152"/>
      <c r="H283" s="152"/>
      <c r="I283" s="152"/>
      <c r="J283" s="152"/>
      <c r="K283" s="152"/>
    </row>
    <row r="284" spans="3:11" ht="19.5" customHeight="1">
      <c r="C284" s="152"/>
      <c r="D284" s="152"/>
      <c r="E284" s="152"/>
      <c r="F284" s="152"/>
      <c r="G284" s="152"/>
      <c r="H284" s="152"/>
      <c r="I284" s="152"/>
      <c r="J284" s="152"/>
      <c r="K284" s="152"/>
    </row>
    <row r="285" spans="3:11" ht="19.5" customHeight="1">
      <c r="C285" s="152"/>
      <c r="D285" s="152"/>
      <c r="E285" s="152"/>
      <c r="F285" s="152"/>
      <c r="G285" s="152"/>
      <c r="H285" s="152"/>
      <c r="I285" s="152"/>
      <c r="J285" s="152"/>
      <c r="K285" s="152"/>
    </row>
    <row r="286" spans="3:11" ht="19.5" customHeight="1">
      <c r="C286" s="152"/>
      <c r="D286" s="152"/>
      <c r="E286" s="152"/>
      <c r="F286" s="152"/>
      <c r="G286" s="152"/>
      <c r="H286" s="152"/>
      <c r="I286" s="152"/>
      <c r="J286" s="152"/>
      <c r="K286" s="152"/>
    </row>
    <row r="287" spans="3:11" ht="19.5" customHeight="1"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3:11" ht="19.5" customHeight="1">
      <c r="C288" s="152"/>
      <c r="D288" s="152"/>
      <c r="E288" s="152"/>
      <c r="F288" s="152"/>
      <c r="G288" s="152"/>
      <c r="H288" s="152"/>
      <c r="I288" s="152"/>
      <c r="J288" s="152"/>
      <c r="K288" s="152"/>
    </row>
    <row r="289" spans="3:11" ht="19.5" customHeight="1"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3:11" ht="19.5" customHeight="1">
      <c r="C290" s="152"/>
      <c r="D290" s="152"/>
      <c r="E290" s="152"/>
      <c r="F290" s="152"/>
      <c r="G290" s="152"/>
      <c r="H290" s="152"/>
      <c r="I290" s="152"/>
      <c r="J290" s="152"/>
      <c r="K290" s="152"/>
    </row>
    <row r="291" spans="3:11" ht="19.5" customHeight="1">
      <c r="C291" s="152"/>
      <c r="D291" s="152"/>
      <c r="E291" s="152"/>
      <c r="F291" s="152"/>
      <c r="G291" s="152"/>
      <c r="H291" s="152"/>
      <c r="I291" s="152"/>
      <c r="J291" s="152"/>
      <c r="K291" s="152"/>
    </row>
    <row r="292" s="157" customFormat="1" ht="19.5" customHeight="1"/>
    <row r="293" spans="3:11" ht="9.75" customHeight="1">
      <c r="C293" s="152"/>
      <c r="D293" s="152"/>
      <c r="E293" s="152"/>
      <c r="F293" s="152"/>
      <c r="G293" s="152"/>
      <c r="H293" s="152"/>
      <c r="I293" s="152"/>
      <c r="J293" s="152"/>
      <c r="K293" s="152"/>
    </row>
    <row r="294" spans="3:11" ht="19.5" customHeight="1"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3:11" ht="19.5" customHeight="1">
      <c r="C295" s="152"/>
      <c r="D295" s="152"/>
      <c r="E295" s="152"/>
      <c r="F295" s="152"/>
      <c r="G295" s="152"/>
      <c r="H295" s="152"/>
      <c r="I295" s="152"/>
      <c r="J295" s="152"/>
      <c r="K295" s="152"/>
    </row>
    <row r="296" spans="3:11" ht="27" customHeight="1"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3:11" ht="19.5" customHeight="1">
      <c r="C297" s="152"/>
      <c r="D297" s="152"/>
      <c r="E297" s="152"/>
      <c r="F297" s="152"/>
      <c r="G297" s="152"/>
      <c r="H297" s="152"/>
      <c r="I297" s="152"/>
      <c r="J297" s="152"/>
      <c r="K297" s="152"/>
    </row>
    <row r="298" spans="3:11" ht="19.5" customHeight="1">
      <c r="C298" s="152"/>
      <c r="D298" s="152"/>
      <c r="E298" s="152"/>
      <c r="F298" s="152"/>
      <c r="G298" s="152"/>
      <c r="H298" s="152"/>
      <c r="I298" s="152"/>
      <c r="J298" s="152"/>
      <c r="K298" s="152"/>
    </row>
    <row r="299" spans="3:11" ht="19.5" customHeight="1">
      <c r="C299" s="152"/>
      <c r="D299" s="152"/>
      <c r="E299" s="152"/>
      <c r="F299" s="152"/>
      <c r="G299" s="152"/>
      <c r="H299" s="152"/>
      <c r="I299" s="152"/>
      <c r="J299" s="152"/>
      <c r="K299" s="152"/>
    </row>
    <row r="300" spans="3:11" ht="19.5" customHeight="1">
      <c r="C300" s="152"/>
      <c r="D300" s="152"/>
      <c r="E300" s="152"/>
      <c r="F300" s="152"/>
      <c r="G300" s="152"/>
      <c r="H300" s="152"/>
      <c r="I300" s="152"/>
      <c r="J300" s="152"/>
      <c r="K300" s="152"/>
    </row>
    <row r="301" spans="3:11" ht="19.5" customHeight="1"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3:11" ht="19.5" customHeight="1">
      <c r="C302" s="152"/>
      <c r="D302" s="152"/>
      <c r="E302" s="152"/>
      <c r="F302" s="152"/>
      <c r="G302" s="152"/>
      <c r="H302" s="152"/>
      <c r="I302" s="152"/>
      <c r="J302" s="152"/>
      <c r="K302" s="152"/>
    </row>
    <row r="303" spans="3:11" ht="19.5" customHeight="1"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="157" customFormat="1" ht="19.5" customHeight="1"/>
    <row r="305" spans="3:11" ht="9.75" customHeight="1">
      <c r="C305" s="152"/>
      <c r="D305" s="152"/>
      <c r="E305" s="152"/>
      <c r="F305" s="152"/>
      <c r="G305" s="152"/>
      <c r="H305" s="152"/>
      <c r="I305" s="152"/>
      <c r="J305" s="152"/>
      <c r="K305" s="152"/>
    </row>
    <row r="306" spans="3:11" ht="19.5" customHeight="1">
      <c r="C306" s="152"/>
      <c r="D306" s="152"/>
      <c r="E306" s="152"/>
      <c r="F306" s="152"/>
      <c r="G306" s="152"/>
      <c r="H306" s="152"/>
      <c r="I306" s="152"/>
      <c r="J306" s="152"/>
      <c r="K306" s="152"/>
    </row>
    <row r="307" spans="3:11" ht="19.5" customHeight="1">
      <c r="C307" s="152"/>
      <c r="D307" s="152"/>
      <c r="E307" s="152"/>
      <c r="F307" s="152"/>
      <c r="G307" s="152"/>
      <c r="H307" s="152"/>
      <c r="I307" s="152"/>
      <c r="J307" s="152"/>
      <c r="K307" s="152"/>
    </row>
    <row r="308" spans="3:11" ht="19.5" customHeight="1"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="157" customFormat="1" ht="19.5" customHeight="1"/>
    <row r="310" spans="3:11" ht="9.75" customHeight="1"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3:11" ht="28.5" customHeight="1">
      <c r="C311" s="152"/>
      <c r="D311" s="152"/>
      <c r="E311" s="152"/>
      <c r="F311" s="152"/>
      <c r="G311" s="152"/>
      <c r="H311" s="152"/>
      <c r="I311" s="152"/>
      <c r="J311" s="152"/>
      <c r="K311" s="152"/>
    </row>
    <row r="312" spans="3:11" ht="19.5" customHeight="1">
      <c r="C312" s="152"/>
      <c r="D312" s="152"/>
      <c r="E312" s="152"/>
      <c r="F312" s="152"/>
      <c r="G312" s="152"/>
      <c r="H312" s="152"/>
      <c r="I312" s="152"/>
      <c r="J312" s="152"/>
      <c r="K312" s="152"/>
    </row>
    <row r="313" spans="3:11" ht="28.5" customHeight="1">
      <c r="C313" s="152"/>
      <c r="D313" s="152"/>
      <c r="E313" s="152"/>
      <c r="F313" s="152"/>
      <c r="G313" s="152"/>
      <c r="H313" s="152"/>
      <c r="I313" s="152"/>
      <c r="J313" s="152"/>
      <c r="K313" s="152"/>
    </row>
    <row r="314" spans="3:11" ht="28.5" customHeight="1">
      <c r="C314" s="152"/>
      <c r="D314" s="152"/>
      <c r="E314" s="152"/>
      <c r="F314" s="152"/>
      <c r="G314" s="152"/>
      <c r="H314" s="152"/>
      <c r="I314" s="152"/>
      <c r="J314" s="152"/>
      <c r="K314" s="152"/>
    </row>
    <row r="315" spans="3:11" ht="28.5" customHeight="1"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3:11" ht="28.5" customHeight="1">
      <c r="C316" s="152"/>
      <c r="D316" s="152"/>
      <c r="E316" s="152"/>
      <c r="F316" s="152"/>
      <c r="G316" s="152"/>
      <c r="H316" s="152"/>
      <c r="I316" s="152"/>
      <c r="J316" s="152"/>
      <c r="K316" s="152"/>
    </row>
    <row r="317" spans="3:11" ht="28.5" customHeight="1"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3:11" ht="28.5" customHeight="1">
      <c r="C318" s="152"/>
      <c r="D318" s="152"/>
      <c r="E318" s="152"/>
      <c r="F318" s="152"/>
      <c r="G318" s="152"/>
      <c r="H318" s="152"/>
      <c r="I318" s="152"/>
      <c r="J318" s="152"/>
      <c r="K318" s="152"/>
    </row>
    <row r="319" spans="3:11" ht="19.5" customHeight="1">
      <c r="C319" s="152"/>
      <c r="D319" s="152"/>
      <c r="E319" s="152"/>
      <c r="F319" s="152"/>
      <c r="G319" s="152"/>
      <c r="H319" s="152"/>
      <c r="I319" s="152"/>
      <c r="J319" s="152"/>
      <c r="K319" s="152"/>
    </row>
    <row r="320" s="157" customFormat="1" ht="19.5" customHeight="1"/>
    <row r="321" spans="3:11" ht="9.75" customHeight="1">
      <c r="C321" s="152"/>
      <c r="D321" s="152"/>
      <c r="E321" s="152"/>
      <c r="F321" s="152"/>
      <c r="G321" s="152"/>
      <c r="H321" s="152"/>
      <c r="I321" s="152"/>
      <c r="J321" s="152"/>
      <c r="K321" s="152"/>
    </row>
    <row r="322" spans="3:11" ht="19.5" customHeight="1"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3:11" ht="19.5" customHeight="1">
      <c r="C323" s="152"/>
      <c r="D323" s="152"/>
      <c r="E323" s="152"/>
      <c r="F323" s="152"/>
      <c r="G323" s="152"/>
      <c r="H323" s="152"/>
      <c r="I323" s="152"/>
      <c r="J323" s="152"/>
      <c r="K323" s="152"/>
    </row>
    <row r="324" spans="3:11" ht="19.5" customHeight="1"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="157" customFormat="1" ht="19.5" customHeight="1"/>
    <row r="326" s="233" customFormat="1" ht="19.5" customHeight="1"/>
    <row r="327" spans="3:11" ht="9.75" customHeight="1">
      <c r="C327" s="152"/>
      <c r="D327" s="152"/>
      <c r="E327" s="152"/>
      <c r="F327" s="152"/>
      <c r="G327" s="152"/>
      <c r="H327" s="152"/>
      <c r="I327" s="152"/>
      <c r="J327" s="152"/>
      <c r="K327" s="152"/>
    </row>
    <row r="328" s="41" customFormat="1" ht="19.5" customHeight="1"/>
    <row r="329" spans="3:11" ht="19.5" customHeight="1"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3:11" ht="19.5" customHeight="1">
      <c r="C330" s="152"/>
      <c r="D330" s="152"/>
      <c r="E330" s="152"/>
      <c r="F330" s="152"/>
      <c r="G330" s="152"/>
      <c r="H330" s="152"/>
      <c r="I330" s="152"/>
      <c r="J330" s="152"/>
      <c r="K330" s="152"/>
    </row>
    <row r="331" spans="3:11" ht="19.5" customHeight="1"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3:11" ht="19.5" customHeight="1">
      <c r="C332" s="152"/>
      <c r="D332" s="152"/>
      <c r="E332" s="152"/>
      <c r="F332" s="152"/>
      <c r="G332" s="152"/>
      <c r="H332" s="152"/>
      <c r="I332" s="152"/>
      <c r="J332" s="152"/>
      <c r="K332" s="152"/>
    </row>
    <row r="333" s="157" customFormat="1" ht="19.5" customHeight="1"/>
    <row r="334" spans="3:11" ht="9.75" customHeight="1">
      <c r="C334" s="152"/>
      <c r="D334" s="152"/>
      <c r="E334" s="152"/>
      <c r="F334" s="152"/>
      <c r="G334" s="152"/>
      <c r="H334" s="152"/>
      <c r="I334" s="152"/>
      <c r="J334" s="152"/>
      <c r="K334" s="152"/>
    </row>
    <row r="335" spans="3:11" ht="19.5" customHeight="1">
      <c r="C335" s="152"/>
      <c r="D335" s="152"/>
      <c r="E335" s="152"/>
      <c r="F335" s="152"/>
      <c r="G335" s="152"/>
      <c r="H335" s="152"/>
      <c r="I335" s="152"/>
      <c r="J335" s="152"/>
      <c r="K335" s="152"/>
    </row>
    <row r="336" spans="3:11" ht="19.5" customHeight="1"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3:11" ht="19.5" customHeight="1">
      <c r="C337" s="152"/>
      <c r="D337" s="152"/>
      <c r="E337" s="152"/>
      <c r="F337" s="152"/>
      <c r="G337" s="152"/>
      <c r="H337" s="152"/>
      <c r="I337" s="152"/>
      <c r="J337" s="152"/>
      <c r="K337" s="152"/>
    </row>
    <row r="338" s="157" customFormat="1" ht="19.5" customHeight="1"/>
    <row r="339" spans="3:11" ht="9.75" customHeight="1">
      <c r="C339" s="152"/>
      <c r="D339" s="152"/>
      <c r="E339" s="152"/>
      <c r="F339" s="152"/>
      <c r="G339" s="152"/>
      <c r="H339" s="152"/>
      <c r="I339" s="152"/>
      <c r="J339" s="152"/>
      <c r="K339" s="152"/>
    </row>
    <row r="340" spans="3:11" ht="19.5" customHeight="1"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3:11" ht="19.5" customHeight="1">
      <c r="C341" s="152"/>
      <c r="D341" s="152"/>
      <c r="E341" s="152"/>
      <c r="F341" s="152"/>
      <c r="G341" s="152"/>
      <c r="H341" s="152"/>
      <c r="I341" s="152"/>
      <c r="J341" s="152"/>
      <c r="K341" s="152"/>
    </row>
    <row r="342" s="157" customFormat="1" ht="19.5" customHeight="1"/>
    <row r="343" s="233" customFormat="1" ht="19.5" customHeight="1"/>
    <row r="344" spans="3:11" ht="9.75" customHeight="1">
      <c r="C344" s="152"/>
      <c r="D344" s="152"/>
      <c r="E344" s="152"/>
      <c r="F344" s="152"/>
      <c r="G344" s="152"/>
      <c r="H344" s="152"/>
      <c r="I344" s="152"/>
      <c r="J344" s="152"/>
      <c r="K344" s="152"/>
    </row>
    <row r="345" s="41" customFormat="1" ht="19.5" customHeight="1"/>
    <row r="346" spans="3:11" ht="9.75" customHeight="1">
      <c r="C346" s="152"/>
      <c r="D346" s="152"/>
      <c r="E346" s="152"/>
      <c r="F346" s="152"/>
      <c r="G346" s="152"/>
      <c r="H346" s="152"/>
      <c r="I346" s="152"/>
      <c r="J346" s="152"/>
      <c r="K346" s="152"/>
    </row>
    <row r="347" s="41" customFormat="1" ht="19.5" customHeight="1"/>
    <row r="348" spans="3:11" ht="27" customHeight="1">
      <c r="C348" s="152"/>
      <c r="D348" s="152"/>
      <c r="E348" s="152"/>
      <c r="F348" s="152"/>
      <c r="G348" s="152"/>
      <c r="H348" s="152"/>
      <c r="I348" s="152"/>
      <c r="J348" s="152"/>
      <c r="K348" s="152"/>
    </row>
    <row r="349" spans="3:11" ht="27" customHeight="1">
      <c r="C349" s="152"/>
      <c r="D349" s="152"/>
      <c r="E349" s="152"/>
      <c r="F349" s="152"/>
      <c r="G349" s="152"/>
      <c r="H349" s="152"/>
      <c r="I349" s="152"/>
      <c r="J349" s="152"/>
      <c r="K349" s="152"/>
    </row>
    <row r="350" spans="3:11" ht="19.5" customHeight="1"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="157" customFormat="1" ht="19.5" customHeight="1"/>
    <row r="352" spans="3:11" ht="9.75" customHeight="1"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3:11" ht="27" customHeight="1">
      <c r="C353" s="152"/>
      <c r="D353" s="152"/>
      <c r="E353" s="152"/>
      <c r="F353" s="152"/>
      <c r="G353" s="152"/>
      <c r="H353" s="152"/>
      <c r="I353" s="152"/>
      <c r="J353" s="152"/>
      <c r="K353" s="152"/>
    </row>
    <row r="354" spans="3:11" ht="19.5" customHeight="1">
      <c r="C354" s="152"/>
      <c r="D354" s="152"/>
      <c r="E354" s="152"/>
      <c r="F354" s="152"/>
      <c r="G354" s="152"/>
      <c r="H354" s="152"/>
      <c r="I354" s="152"/>
      <c r="J354" s="152"/>
      <c r="K354" s="152"/>
    </row>
    <row r="355" s="157" customFormat="1" ht="19.5" customHeight="1"/>
    <row r="356" spans="3:11" ht="9.75" customHeight="1">
      <c r="C356" s="152"/>
      <c r="D356" s="152"/>
      <c r="E356" s="152"/>
      <c r="F356" s="152"/>
      <c r="G356" s="152"/>
      <c r="H356" s="152"/>
      <c r="I356" s="152"/>
      <c r="J356" s="152"/>
      <c r="K356" s="152"/>
    </row>
    <row r="357" spans="3:11" ht="27" customHeight="1"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3:11" ht="19.5" customHeight="1">
      <c r="C358" s="152"/>
      <c r="D358" s="152"/>
      <c r="E358" s="152"/>
      <c r="F358" s="152"/>
      <c r="G358" s="152"/>
      <c r="H358" s="152"/>
      <c r="I358" s="152"/>
      <c r="J358" s="152"/>
      <c r="K358" s="152"/>
    </row>
    <row r="359" s="157" customFormat="1" ht="19.5" customHeight="1"/>
    <row r="360" spans="3:11" ht="9.75" customHeight="1">
      <c r="C360" s="152"/>
      <c r="D360" s="152"/>
      <c r="E360" s="152"/>
      <c r="F360" s="152"/>
      <c r="G360" s="152"/>
      <c r="H360" s="152"/>
      <c r="I360" s="152"/>
      <c r="J360" s="152"/>
      <c r="K360" s="152"/>
    </row>
    <row r="361" spans="3:11" ht="27" customHeight="1">
      <c r="C361" s="152"/>
      <c r="D361" s="152"/>
      <c r="E361" s="152"/>
      <c r="F361" s="152"/>
      <c r="G361" s="152"/>
      <c r="H361" s="152"/>
      <c r="I361" s="152"/>
      <c r="J361" s="152"/>
      <c r="K361" s="152"/>
    </row>
    <row r="362" spans="3:11" ht="19.5" customHeight="1">
      <c r="C362" s="152"/>
      <c r="D362" s="152"/>
      <c r="E362" s="152"/>
      <c r="F362" s="152"/>
      <c r="G362" s="152"/>
      <c r="H362" s="152"/>
      <c r="I362" s="152"/>
      <c r="J362" s="152"/>
      <c r="K362" s="152"/>
    </row>
    <row r="363" s="157" customFormat="1" ht="19.5" customHeight="1"/>
    <row r="364" spans="3:11" ht="9.75" customHeight="1">
      <c r="C364" s="152"/>
      <c r="D364" s="152"/>
      <c r="E364" s="152"/>
      <c r="F364" s="152"/>
      <c r="G364" s="152"/>
      <c r="H364" s="152"/>
      <c r="I364" s="152"/>
      <c r="J364" s="152"/>
      <c r="K364" s="152"/>
    </row>
    <row r="365" spans="3:11" ht="27" customHeight="1">
      <c r="C365" s="152"/>
      <c r="D365" s="152"/>
      <c r="E365" s="152"/>
      <c r="F365" s="152"/>
      <c r="G365" s="152"/>
      <c r="H365" s="152"/>
      <c r="I365" s="152"/>
      <c r="J365" s="152"/>
      <c r="K365" s="152"/>
    </row>
    <row r="366" spans="3:11" ht="19.5" customHeight="1">
      <c r="C366" s="152"/>
      <c r="D366" s="152"/>
      <c r="E366" s="152"/>
      <c r="F366" s="152"/>
      <c r="G366" s="152"/>
      <c r="H366" s="152"/>
      <c r="I366" s="152"/>
      <c r="J366" s="152"/>
      <c r="K366" s="152"/>
    </row>
    <row r="367" spans="3:11" ht="19.5" customHeight="1">
      <c r="C367" s="152"/>
      <c r="D367" s="152"/>
      <c r="E367" s="152"/>
      <c r="F367" s="152"/>
      <c r="G367" s="152"/>
      <c r="H367" s="152"/>
      <c r="I367" s="152"/>
      <c r="J367" s="152"/>
      <c r="K367" s="152"/>
    </row>
    <row r="368" s="157" customFormat="1" ht="19.5" customHeight="1"/>
    <row r="369" spans="3:11" ht="9.75" customHeight="1">
      <c r="C369" s="152"/>
      <c r="D369" s="152"/>
      <c r="E369" s="152"/>
      <c r="F369" s="152"/>
      <c r="G369" s="152"/>
      <c r="H369" s="152"/>
      <c r="I369" s="152"/>
      <c r="J369" s="152"/>
      <c r="K369" s="152"/>
    </row>
    <row r="370" s="41" customFormat="1" ht="19.5" customHeight="1"/>
    <row r="371" spans="3:11" ht="9.75" customHeight="1">
      <c r="C371" s="152"/>
      <c r="D371" s="152"/>
      <c r="E371" s="152"/>
      <c r="F371" s="152"/>
      <c r="G371" s="152"/>
      <c r="H371" s="152"/>
      <c r="I371" s="152"/>
      <c r="J371" s="152"/>
      <c r="K371" s="152"/>
    </row>
    <row r="372" s="41" customFormat="1" ht="19.5" customHeight="1"/>
    <row r="373" spans="3:11" ht="19.5" customHeight="1"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3:11" ht="19.5" customHeight="1">
      <c r="C374" s="152"/>
      <c r="D374" s="152"/>
      <c r="E374" s="152"/>
      <c r="F374" s="152"/>
      <c r="G374" s="152"/>
      <c r="H374" s="152"/>
      <c r="I374" s="152"/>
      <c r="J374" s="152"/>
      <c r="K374" s="152"/>
    </row>
    <row r="375" spans="3:11" ht="19.5" customHeight="1"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="157" customFormat="1" ht="19.5" customHeight="1"/>
    <row r="377" spans="3:11" ht="9.75" customHeight="1">
      <c r="C377" s="152"/>
      <c r="D377" s="152"/>
      <c r="E377" s="152"/>
      <c r="F377" s="152"/>
      <c r="G377" s="152"/>
      <c r="H377" s="152"/>
      <c r="I377" s="152"/>
      <c r="J377" s="152"/>
      <c r="K377" s="152"/>
    </row>
    <row r="378" spans="3:11" ht="19.5" customHeight="1">
      <c r="C378" s="152"/>
      <c r="D378" s="152"/>
      <c r="E378" s="152"/>
      <c r="F378" s="152"/>
      <c r="G378" s="152"/>
      <c r="H378" s="152"/>
      <c r="I378" s="152"/>
      <c r="J378" s="152"/>
      <c r="K378" s="152"/>
    </row>
    <row r="379" spans="3:11" ht="19.5" customHeight="1">
      <c r="C379" s="152"/>
      <c r="D379" s="152"/>
      <c r="E379" s="152"/>
      <c r="F379" s="152"/>
      <c r="G379" s="152"/>
      <c r="H379" s="152"/>
      <c r="I379" s="152"/>
      <c r="J379" s="152"/>
      <c r="K379" s="152"/>
    </row>
    <row r="380" spans="3:11" ht="19.5" customHeight="1"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3:11" ht="19.5" customHeight="1">
      <c r="C381" s="152"/>
      <c r="D381" s="152"/>
      <c r="E381" s="152"/>
      <c r="F381" s="152"/>
      <c r="G381" s="152"/>
      <c r="H381" s="152"/>
      <c r="I381" s="152"/>
      <c r="J381" s="152"/>
      <c r="K381" s="152"/>
    </row>
    <row r="382" s="157" customFormat="1" ht="19.5" customHeight="1"/>
    <row r="383" spans="3:11" ht="9.75" customHeight="1">
      <c r="C383" s="152"/>
      <c r="D383" s="152"/>
      <c r="E383" s="152"/>
      <c r="F383" s="152"/>
      <c r="G383" s="152"/>
      <c r="H383" s="152"/>
      <c r="I383" s="152"/>
      <c r="J383" s="152"/>
      <c r="K383" s="152"/>
    </row>
    <row r="384" s="41" customFormat="1" ht="19.5" customHeight="1"/>
    <row r="385" spans="3:11" ht="9.75" customHeight="1">
      <c r="C385" s="152"/>
      <c r="D385" s="152"/>
      <c r="E385" s="152"/>
      <c r="F385" s="152"/>
      <c r="G385" s="152"/>
      <c r="H385" s="152"/>
      <c r="I385" s="152"/>
      <c r="J385" s="152"/>
      <c r="K385" s="152"/>
    </row>
    <row r="386" s="41" customFormat="1" ht="19.5" customHeight="1"/>
    <row r="387" spans="3:11" ht="27" customHeight="1">
      <c r="C387" s="152"/>
      <c r="D387" s="152"/>
      <c r="E387" s="152"/>
      <c r="F387" s="152"/>
      <c r="G387" s="152"/>
      <c r="H387" s="152"/>
      <c r="I387" s="152"/>
      <c r="J387" s="152"/>
      <c r="K387" s="152"/>
    </row>
    <row r="388" spans="3:11" ht="27" customHeight="1">
      <c r="C388" s="152"/>
      <c r="D388" s="152"/>
      <c r="E388" s="152"/>
      <c r="F388" s="152"/>
      <c r="G388" s="152"/>
      <c r="H388" s="152"/>
      <c r="I388" s="152"/>
      <c r="J388" s="152"/>
      <c r="K388" s="152"/>
    </row>
    <row r="389" spans="3:11" ht="19.5" customHeight="1">
      <c r="C389" s="152"/>
      <c r="D389" s="152"/>
      <c r="E389" s="152"/>
      <c r="F389" s="152"/>
      <c r="G389" s="152"/>
      <c r="H389" s="152"/>
      <c r="I389" s="152"/>
      <c r="J389" s="152"/>
      <c r="K389" s="152"/>
    </row>
    <row r="390" s="157" customFormat="1" ht="19.5" customHeight="1"/>
    <row r="391" spans="3:11" ht="9.75" customHeight="1">
      <c r="C391" s="152"/>
      <c r="D391" s="152"/>
      <c r="E391" s="152"/>
      <c r="F391" s="152"/>
      <c r="G391" s="152"/>
      <c r="H391" s="152"/>
      <c r="I391" s="152"/>
      <c r="J391" s="152"/>
      <c r="K391" s="152"/>
    </row>
    <row r="392" s="41" customFormat="1" ht="19.5" customHeight="1"/>
    <row r="393" spans="3:11" ht="9.75" customHeight="1">
      <c r="C393" s="152"/>
      <c r="D393" s="152"/>
      <c r="E393" s="152"/>
      <c r="F393" s="152"/>
      <c r="G393" s="152"/>
      <c r="H393" s="152"/>
      <c r="I393" s="152"/>
      <c r="J393" s="152"/>
      <c r="K393" s="152"/>
    </row>
    <row r="394" s="41" customFormat="1" ht="19.5" customHeight="1"/>
    <row r="395" spans="3:11" ht="19.5" customHeight="1"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3:11" ht="19.5" customHeight="1">
      <c r="C396" s="152"/>
      <c r="D396" s="152"/>
      <c r="E396" s="152"/>
      <c r="F396" s="152"/>
      <c r="G396" s="152"/>
      <c r="H396" s="152"/>
      <c r="I396" s="152"/>
      <c r="J396" s="152"/>
      <c r="K396" s="152"/>
    </row>
    <row r="397" s="157" customFormat="1" ht="19.5" customHeight="1"/>
    <row r="398" spans="3:11" ht="9.75" customHeight="1">
      <c r="C398" s="152"/>
      <c r="D398" s="152"/>
      <c r="E398" s="152"/>
      <c r="F398" s="152"/>
      <c r="G398" s="152"/>
      <c r="H398" s="152"/>
      <c r="I398" s="152"/>
      <c r="J398" s="152"/>
      <c r="K398" s="152"/>
    </row>
    <row r="399" s="41" customFormat="1" ht="19.5" customHeight="1"/>
    <row r="400" spans="3:11" ht="9.75" customHeight="1">
      <c r="C400" s="152"/>
      <c r="D400" s="152"/>
      <c r="E400" s="152"/>
      <c r="F400" s="152"/>
      <c r="G400" s="152"/>
      <c r="H400" s="152"/>
      <c r="I400" s="152"/>
      <c r="J400" s="152"/>
      <c r="K400" s="152"/>
    </row>
    <row r="401" s="239" customFormat="1" ht="21.75" customHeight="1"/>
    <row r="402" spans="3:11" ht="9.75" customHeight="1">
      <c r="C402" s="152"/>
      <c r="D402" s="152"/>
      <c r="E402" s="152"/>
      <c r="F402" s="152"/>
      <c r="G402" s="152"/>
      <c r="H402" s="152"/>
      <c r="I402" s="152"/>
      <c r="J402" s="152"/>
      <c r="K402" s="152"/>
    </row>
    <row r="403" s="41" customFormat="1" ht="30" customHeight="1"/>
    <row r="404" spans="3:11" ht="30" customHeight="1">
      <c r="C404" s="152"/>
      <c r="D404" s="152"/>
      <c r="E404" s="152"/>
      <c r="F404" s="152"/>
      <c r="G404" s="152"/>
      <c r="H404" s="152"/>
      <c r="I404" s="152"/>
      <c r="J404" s="152"/>
      <c r="K404" s="152"/>
    </row>
    <row r="405" spans="3:11" ht="30" customHeight="1">
      <c r="C405" s="152"/>
      <c r="D405" s="152"/>
      <c r="E405" s="152"/>
      <c r="F405" s="152"/>
      <c r="G405" s="152"/>
      <c r="H405" s="152"/>
      <c r="I405" s="152"/>
      <c r="J405" s="152"/>
      <c r="K405" s="152"/>
    </row>
    <row r="406" spans="3:11" ht="30" customHeight="1">
      <c r="C406" s="152"/>
      <c r="D406" s="152"/>
      <c r="E406" s="152"/>
      <c r="F406" s="152"/>
      <c r="G406" s="152"/>
      <c r="H406" s="152"/>
      <c r="I406" s="152"/>
      <c r="J406" s="152"/>
      <c r="K406" s="152"/>
    </row>
    <row r="407" spans="3:11" ht="28.5" customHeight="1">
      <c r="C407" s="152"/>
      <c r="D407" s="152"/>
      <c r="E407" s="152"/>
      <c r="F407" s="152"/>
      <c r="G407" s="152"/>
      <c r="H407" s="152"/>
      <c r="I407" s="152"/>
      <c r="J407" s="152"/>
      <c r="K407" s="152"/>
    </row>
    <row r="408" spans="3:11" ht="28.5" customHeight="1">
      <c r="C408" s="152"/>
      <c r="D408" s="152"/>
      <c r="E408" s="152"/>
      <c r="F408" s="152"/>
      <c r="G408" s="152"/>
      <c r="H408" s="152"/>
      <c r="I408" s="152"/>
      <c r="J408" s="152"/>
      <c r="K408" s="152"/>
    </row>
    <row r="409" spans="3:11" ht="28.5" customHeight="1"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3:11" ht="19.5" customHeight="1">
      <c r="C410" s="152"/>
      <c r="D410" s="152"/>
      <c r="E410" s="152"/>
      <c r="F410" s="152"/>
      <c r="G410" s="152"/>
      <c r="H410" s="152"/>
      <c r="I410" s="152"/>
      <c r="J410" s="152"/>
      <c r="K410" s="152"/>
    </row>
    <row r="411" s="227" customFormat="1" ht="21.75" customHeight="1"/>
    <row r="412" spans="3:11" ht="9.75" customHeight="1">
      <c r="C412" s="152"/>
      <c r="D412" s="152"/>
      <c r="E412" s="152"/>
      <c r="F412" s="152"/>
      <c r="G412" s="152"/>
      <c r="H412" s="152"/>
      <c r="I412" s="152"/>
      <c r="J412" s="152"/>
      <c r="K412" s="152"/>
    </row>
    <row r="413" s="233" customFormat="1" ht="21.75" customHeight="1"/>
    <row r="414" spans="3:11" ht="12.75" customHeight="1">
      <c r="C414" s="152"/>
      <c r="D414" s="152"/>
      <c r="E414" s="152"/>
      <c r="F414" s="152"/>
      <c r="G414" s="152"/>
      <c r="H414" s="152"/>
      <c r="I414" s="152"/>
      <c r="J414" s="152"/>
      <c r="K414" s="152"/>
    </row>
    <row r="415" spans="1:11" ht="57" customHeight="1">
      <c r="A415" s="425"/>
      <c r="B415" s="425"/>
      <c r="C415" s="425"/>
      <c r="D415" s="425"/>
      <c r="E415" s="425"/>
      <c r="F415" s="425"/>
      <c r="G415" s="425"/>
      <c r="H415" s="425"/>
      <c r="I415" s="425"/>
      <c r="J415" s="152"/>
      <c r="K415" s="152"/>
    </row>
    <row r="416" spans="3:11" ht="12.75">
      <c r="C416" s="152"/>
      <c r="D416" s="152"/>
      <c r="E416" s="152"/>
      <c r="F416" s="152"/>
      <c r="G416" s="152"/>
      <c r="H416" s="152"/>
      <c r="I416" s="152"/>
      <c r="J416" s="152"/>
      <c r="K416" s="152"/>
    </row>
    <row r="417" spans="1:11" ht="16.5" customHeight="1">
      <c r="A417" s="425"/>
      <c r="B417" s="425"/>
      <c r="C417" s="425"/>
      <c r="D417" s="425"/>
      <c r="E417" s="425"/>
      <c r="F417" s="425"/>
      <c r="G417" s="425"/>
      <c r="H417" s="425"/>
      <c r="I417" s="425"/>
      <c r="J417" s="152"/>
      <c r="K417" s="152"/>
    </row>
    <row r="418" spans="3:11" ht="12.75">
      <c r="C418" s="152"/>
      <c r="D418" s="152"/>
      <c r="E418" s="152"/>
      <c r="F418" s="152"/>
      <c r="G418" s="152"/>
      <c r="H418" s="152"/>
      <c r="I418" s="152"/>
      <c r="J418" s="152"/>
      <c r="K418" s="152"/>
    </row>
    <row r="419" spans="3:11" ht="12.75">
      <c r="C419" s="152"/>
      <c r="D419" s="152"/>
      <c r="E419" s="152"/>
      <c r="F419" s="152"/>
      <c r="G419" s="152"/>
      <c r="H419" s="152"/>
      <c r="I419" s="152"/>
      <c r="J419" s="152"/>
      <c r="K419" s="152"/>
    </row>
    <row r="420" spans="3:11" ht="12.75">
      <c r="C420" s="152"/>
      <c r="D420" s="152"/>
      <c r="E420" s="152"/>
      <c r="F420" s="152"/>
      <c r="G420" s="152"/>
      <c r="H420" s="152"/>
      <c r="I420" s="152"/>
      <c r="J420" s="152"/>
      <c r="K420" s="152"/>
    </row>
    <row r="421" spans="3:11" ht="12.75">
      <c r="C421" s="152"/>
      <c r="D421" s="152"/>
      <c r="E421" s="152"/>
      <c r="F421" s="152"/>
      <c r="G421" s="152"/>
      <c r="H421" s="152"/>
      <c r="I421" s="152"/>
      <c r="J421" s="152"/>
      <c r="K421" s="152"/>
    </row>
    <row r="422" s="228" customFormat="1" ht="22.5" customHeight="1"/>
    <row r="423" spans="3:11" ht="12.75">
      <c r="C423" s="152"/>
      <c r="D423" s="152"/>
      <c r="E423" s="152"/>
      <c r="F423" s="152"/>
      <c r="G423" s="152"/>
      <c r="H423" s="152"/>
      <c r="I423" s="152"/>
      <c r="J423" s="152"/>
      <c r="K423" s="152"/>
    </row>
    <row r="424" spans="3:11" ht="15" customHeight="1">
      <c r="C424" s="152"/>
      <c r="D424" s="152"/>
      <c r="E424" s="152"/>
      <c r="F424" s="152"/>
      <c r="G424" s="152"/>
      <c r="H424" s="152"/>
      <c r="I424" s="152"/>
      <c r="J424" s="152"/>
      <c r="K424" s="152"/>
    </row>
    <row r="425" s="41" customFormat="1" ht="19.5" customHeight="1"/>
    <row r="426" s="41" customFormat="1" ht="19.5" customHeight="1"/>
    <row r="427" s="41" customFormat="1" ht="19.5" customHeight="1"/>
    <row r="428" s="41" customFormat="1" ht="19.5" customHeight="1"/>
    <row r="429" s="41" customFormat="1" ht="19.5" customHeight="1"/>
    <row r="430" s="41" customFormat="1" ht="19.5" customHeight="1"/>
    <row r="431" s="41" customFormat="1" ht="19.5" customHeight="1"/>
    <row r="432" s="41" customFormat="1" ht="19.5" customHeight="1"/>
    <row r="433" s="41" customFormat="1" ht="19.5" customHeight="1"/>
    <row r="434" s="41" customFormat="1" ht="19.5" customHeight="1"/>
    <row r="435" s="41" customFormat="1" ht="19.5" customHeight="1"/>
    <row r="436" s="41" customFormat="1" ht="19.5" customHeight="1"/>
    <row r="437" s="41" customFormat="1" ht="30" customHeight="1"/>
    <row r="438" s="41" customFormat="1" ht="19.5" customHeight="1"/>
    <row r="439" s="41" customFormat="1" ht="19.5" customHeight="1"/>
    <row r="440" spans="3:11" ht="30" customHeight="1">
      <c r="C440" s="152"/>
      <c r="D440" s="152"/>
      <c r="E440" s="152"/>
      <c r="F440" s="152"/>
      <c r="G440" s="152"/>
      <c r="H440" s="152"/>
      <c r="I440" s="152"/>
      <c r="J440" s="152"/>
      <c r="K440" s="152"/>
    </row>
    <row r="441" spans="3:11" ht="30" customHeight="1">
      <c r="C441" s="152"/>
      <c r="D441" s="152"/>
      <c r="E441" s="152"/>
      <c r="F441" s="152"/>
      <c r="G441" s="152"/>
      <c r="H441" s="152"/>
      <c r="I441" s="152"/>
      <c r="J441" s="152"/>
      <c r="K441" s="152"/>
    </row>
    <row r="442" spans="3:11" ht="30" customHeight="1">
      <c r="C442" s="152"/>
      <c r="D442" s="152"/>
      <c r="E442" s="152"/>
      <c r="F442" s="152"/>
      <c r="G442" s="152"/>
      <c r="H442" s="152"/>
      <c r="I442" s="152"/>
      <c r="J442" s="152"/>
      <c r="K442" s="152"/>
    </row>
    <row r="443" spans="3:11" ht="173.25" customHeight="1">
      <c r="C443" s="152"/>
      <c r="D443" s="152"/>
      <c r="E443" s="152"/>
      <c r="F443" s="152"/>
      <c r="G443" s="152"/>
      <c r="H443" s="152"/>
      <c r="I443" s="152"/>
      <c r="J443" s="152"/>
      <c r="K443" s="152"/>
    </row>
    <row r="444" s="157" customFormat="1" ht="19.5" customHeight="1"/>
    <row r="445" s="233" customFormat="1" ht="19.5" customHeight="1"/>
    <row r="446" spans="3:11" ht="9.75" customHeight="1">
      <c r="C446" s="152"/>
      <c r="D446" s="152"/>
      <c r="E446" s="152"/>
      <c r="F446" s="152"/>
      <c r="G446" s="152"/>
      <c r="H446" s="152"/>
      <c r="I446" s="152"/>
      <c r="J446" s="152"/>
      <c r="K446" s="152"/>
    </row>
    <row r="447" s="227" customFormat="1" ht="21.75" customHeight="1"/>
    <row r="448" spans="3:11" ht="12.75">
      <c r="C448" s="152"/>
      <c r="D448" s="152"/>
      <c r="E448" s="152"/>
      <c r="F448" s="152"/>
      <c r="G448" s="152"/>
      <c r="H448" s="152"/>
      <c r="I448" s="152"/>
      <c r="J448" s="152"/>
      <c r="K448" s="152"/>
    </row>
    <row r="449" spans="1:11" ht="28.5" customHeight="1">
      <c r="A449" s="425"/>
      <c r="B449" s="425"/>
      <c r="C449" s="425"/>
      <c r="D449" s="425"/>
      <c r="E449" s="425"/>
      <c r="F449" s="425"/>
      <c r="G449" s="425"/>
      <c r="H449" s="425"/>
      <c r="I449" s="425"/>
      <c r="J449" s="152"/>
      <c r="K449" s="152"/>
    </row>
    <row r="450" spans="3:11" ht="12.75">
      <c r="C450" s="152"/>
      <c r="D450" s="152"/>
      <c r="E450" s="152"/>
      <c r="F450" s="152"/>
      <c r="G450" s="152"/>
      <c r="H450" s="152"/>
      <c r="I450" s="152"/>
      <c r="J450" s="152"/>
      <c r="K450" s="152"/>
    </row>
    <row r="451" spans="3:11" ht="12.75">
      <c r="C451" s="152"/>
      <c r="D451" s="152"/>
      <c r="E451" s="152"/>
      <c r="F451" s="152"/>
      <c r="G451" s="152"/>
      <c r="H451" s="152"/>
      <c r="I451" s="152"/>
      <c r="J451" s="152"/>
      <c r="K451" s="152"/>
    </row>
    <row r="452" spans="3:11" ht="12.75">
      <c r="C452" s="152"/>
      <c r="D452" s="152"/>
      <c r="E452" s="152"/>
      <c r="F452" s="152"/>
      <c r="G452" s="152"/>
      <c r="H452" s="152"/>
      <c r="I452" s="152"/>
      <c r="J452" s="152"/>
      <c r="K452" s="152"/>
    </row>
    <row r="453" spans="3:11" ht="12.75">
      <c r="C453" s="152"/>
      <c r="D453" s="152"/>
      <c r="E453" s="152"/>
      <c r="F453" s="152"/>
      <c r="G453" s="152"/>
      <c r="H453" s="152"/>
      <c r="I453" s="152"/>
      <c r="J453" s="152"/>
      <c r="K453" s="152"/>
    </row>
    <row r="454" spans="3:11" ht="12.75">
      <c r="C454" s="152"/>
      <c r="D454" s="152"/>
      <c r="E454" s="152"/>
      <c r="F454" s="152"/>
      <c r="G454" s="152"/>
      <c r="H454" s="152"/>
      <c r="I454" s="152"/>
      <c r="J454" s="152"/>
      <c r="K454" s="152"/>
    </row>
    <row r="455" spans="3:11" ht="12.75">
      <c r="C455" s="152"/>
      <c r="D455" s="152"/>
      <c r="E455" s="152"/>
      <c r="F455" s="152"/>
      <c r="G455" s="152"/>
      <c r="H455" s="152"/>
      <c r="I455" s="152"/>
      <c r="J455" s="152"/>
      <c r="K455" s="152"/>
    </row>
    <row r="456" spans="3:11" ht="12.75">
      <c r="C456" s="152"/>
      <c r="D456" s="152"/>
      <c r="E456" s="152"/>
      <c r="F456" s="152"/>
      <c r="G456" s="152"/>
      <c r="H456" s="152"/>
      <c r="I456" s="152"/>
      <c r="J456" s="152"/>
      <c r="K456" s="152"/>
    </row>
    <row r="457" spans="3:11" ht="12.75">
      <c r="C457" s="152"/>
      <c r="D457" s="152"/>
      <c r="E457" s="152"/>
      <c r="F457" s="152"/>
      <c r="G457" s="152"/>
      <c r="H457" s="152"/>
      <c r="I457" s="152"/>
      <c r="J457" s="152"/>
      <c r="K457" s="152"/>
    </row>
    <row r="458" spans="3:11" ht="12.75">
      <c r="C458" s="152"/>
      <c r="D458" s="152"/>
      <c r="E458" s="152"/>
      <c r="F458" s="152"/>
      <c r="G458" s="152"/>
      <c r="H458" s="152"/>
      <c r="I458" s="152"/>
      <c r="J458" s="152"/>
      <c r="K458" s="152"/>
    </row>
    <row r="459" spans="3:11" ht="12.75">
      <c r="C459" s="152"/>
      <c r="D459" s="152"/>
      <c r="E459" s="152"/>
      <c r="F459" s="152"/>
      <c r="G459" s="152"/>
      <c r="H459" s="152"/>
      <c r="I459" s="152"/>
      <c r="J459" s="152"/>
      <c r="K459" s="152"/>
    </row>
    <row r="460" spans="3:11" ht="12.75">
      <c r="C460" s="152"/>
      <c r="D460" s="152"/>
      <c r="E460" s="152"/>
      <c r="F460" s="152"/>
      <c r="G460" s="152"/>
      <c r="H460" s="152"/>
      <c r="I460" s="152"/>
      <c r="J460" s="152"/>
      <c r="K460" s="152"/>
    </row>
    <row r="461" spans="3:11" ht="12.75">
      <c r="C461" s="152"/>
      <c r="D461" s="152"/>
      <c r="E461" s="152"/>
      <c r="F461" s="152"/>
      <c r="G461" s="152"/>
      <c r="H461" s="152"/>
      <c r="I461" s="152"/>
      <c r="J461" s="152"/>
      <c r="K461" s="152"/>
    </row>
    <row r="462" spans="3:11" ht="12.75">
      <c r="C462" s="152"/>
      <c r="D462" s="152"/>
      <c r="E462" s="152"/>
      <c r="F462" s="152"/>
      <c r="G462" s="152"/>
      <c r="H462" s="152"/>
      <c r="I462" s="152"/>
      <c r="J462" s="152"/>
      <c r="K462" s="152"/>
    </row>
    <row r="463" spans="3:11" ht="12.75">
      <c r="C463" s="152"/>
      <c r="D463" s="152"/>
      <c r="E463" s="152"/>
      <c r="F463" s="152"/>
      <c r="G463" s="152"/>
      <c r="H463" s="152"/>
      <c r="I463" s="152"/>
      <c r="J463" s="152"/>
      <c r="K463" s="152"/>
    </row>
    <row r="464" spans="3:11" ht="12.75">
      <c r="C464" s="152"/>
      <c r="D464" s="152"/>
      <c r="E464" s="152"/>
      <c r="F464" s="152"/>
      <c r="G464" s="152"/>
      <c r="H464" s="152"/>
      <c r="I464" s="152"/>
      <c r="J464" s="152"/>
      <c r="K464" s="152"/>
    </row>
    <row r="465" spans="3:11" ht="12.75">
      <c r="C465" s="152"/>
      <c r="D465" s="152"/>
      <c r="E465" s="152"/>
      <c r="F465" s="152"/>
      <c r="G465" s="152"/>
      <c r="H465" s="152"/>
      <c r="I465" s="152"/>
      <c r="J465" s="152"/>
      <c r="K465" s="152"/>
    </row>
    <row r="466" spans="3:11" ht="12.75">
      <c r="C466" s="152"/>
      <c r="D466" s="152"/>
      <c r="E466" s="152"/>
      <c r="F466" s="152"/>
      <c r="G466" s="152"/>
      <c r="H466" s="152"/>
      <c r="I466" s="152"/>
      <c r="J466" s="152"/>
      <c r="K466" s="152"/>
    </row>
    <row r="467" spans="3:11" ht="12.75">
      <c r="C467" s="152"/>
      <c r="D467" s="152"/>
      <c r="E467" s="152"/>
      <c r="F467" s="152"/>
      <c r="G467" s="152"/>
      <c r="H467" s="152"/>
      <c r="I467" s="152"/>
      <c r="J467" s="152"/>
      <c r="K467" s="152"/>
    </row>
    <row r="468" spans="3:11" ht="12.75">
      <c r="C468" s="152"/>
      <c r="D468" s="152"/>
      <c r="E468" s="152"/>
      <c r="F468" s="152"/>
      <c r="G468" s="152"/>
      <c r="H468" s="152"/>
      <c r="I468" s="152"/>
      <c r="J468" s="152"/>
      <c r="K468" s="152"/>
    </row>
    <row r="469" spans="3:11" ht="12.75">
      <c r="C469" s="152"/>
      <c r="D469" s="152"/>
      <c r="E469" s="152"/>
      <c r="F469" s="152"/>
      <c r="G469" s="152"/>
      <c r="H469" s="152"/>
      <c r="I469" s="152"/>
      <c r="J469" s="152"/>
      <c r="K469" s="152"/>
    </row>
    <row r="470" spans="3:11" ht="12.75">
      <c r="C470" s="152"/>
      <c r="D470" s="152"/>
      <c r="E470" s="152"/>
      <c r="F470" s="152"/>
      <c r="G470" s="152"/>
      <c r="H470" s="152"/>
      <c r="I470" s="152"/>
      <c r="J470" s="152"/>
      <c r="K470" s="152"/>
    </row>
    <row r="471" spans="3:11" ht="12.75">
      <c r="C471" s="152"/>
      <c r="D471" s="152"/>
      <c r="E471" s="152"/>
      <c r="F471" s="152"/>
      <c r="G471" s="152"/>
      <c r="H471" s="152"/>
      <c r="I471" s="152"/>
      <c r="J471" s="152"/>
      <c r="K471" s="152"/>
    </row>
    <row r="472" spans="3:11" ht="12.75">
      <c r="C472" s="152"/>
      <c r="D472" s="152"/>
      <c r="E472" s="152"/>
      <c r="F472" s="152"/>
      <c r="G472" s="152"/>
      <c r="H472" s="152"/>
      <c r="I472" s="152"/>
      <c r="J472" s="152"/>
      <c r="K472" s="152"/>
    </row>
    <row r="473" spans="3:11" ht="12.75">
      <c r="C473" s="152"/>
      <c r="D473" s="152"/>
      <c r="E473" s="152"/>
      <c r="F473" s="152"/>
      <c r="G473" s="152"/>
      <c r="H473" s="152"/>
      <c r="I473" s="152"/>
      <c r="J473" s="152"/>
      <c r="K473" s="152"/>
    </row>
    <row r="474" spans="3:11" ht="12.75">
      <c r="C474" s="152"/>
      <c r="D474" s="152"/>
      <c r="E474" s="152"/>
      <c r="F474" s="152"/>
      <c r="G474" s="152"/>
      <c r="H474" s="152"/>
      <c r="I474" s="152"/>
      <c r="J474" s="152"/>
      <c r="K474" s="152"/>
    </row>
    <row r="475" spans="3:11" ht="12.75">
      <c r="C475" s="152"/>
      <c r="D475" s="152"/>
      <c r="E475" s="152"/>
      <c r="F475" s="152"/>
      <c r="G475" s="152"/>
      <c r="H475" s="152"/>
      <c r="I475" s="152"/>
      <c r="J475" s="152"/>
      <c r="K475" s="152"/>
    </row>
    <row r="476" spans="3:11" ht="12.75">
      <c r="C476" s="152"/>
      <c r="D476" s="152"/>
      <c r="E476" s="152"/>
      <c r="F476" s="152"/>
      <c r="G476" s="152"/>
      <c r="H476" s="152"/>
      <c r="I476" s="152"/>
      <c r="J476" s="152"/>
      <c r="K476" s="152"/>
    </row>
    <row r="477" spans="3:11" ht="12.75">
      <c r="C477" s="152"/>
      <c r="D477" s="152"/>
      <c r="E477" s="152"/>
      <c r="F477" s="152"/>
      <c r="G477" s="152"/>
      <c r="H477" s="152"/>
      <c r="I477" s="152"/>
      <c r="J477" s="152"/>
      <c r="K477" s="152"/>
    </row>
    <row r="478" spans="3:11" ht="12.75">
      <c r="C478" s="152"/>
      <c r="D478" s="152"/>
      <c r="E478" s="152"/>
      <c r="F478" s="152"/>
      <c r="G478" s="152"/>
      <c r="H478" s="152"/>
      <c r="I478" s="152"/>
      <c r="J478" s="152"/>
      <c r="K478" s="152"/>
    </row>
    <row r="479" spans="3:11" ht="12.75">
      <c r="C479" s="152"/>
      <c r="D479" s="152"/>
      <c r="E479" s="152"/>
      <c r="F479" s="152"/>
      <c r="G479" s="152"/>
      <c r="H479" s="152"/>
      <c r="I479" s="152"/>
      <c r="J479" s="152"/>
      <c r="K479" s="152"/>
    </row>
    <row r="480" spans="3:11" ht="12.75">
      <c r="C480" s="152"/>
      <c r="D480" s="152"/>
      <c r="E480" s="152"/>
      <c r="F480" s="152"/>
      <c r="G480" s="152"/>
      <c r="H480" s="152"/>
      <c r="I480" s="152"/>
      <c r="J480" s="152"/>
      <c r="K480" s="152"/>
    </row>
    <row r="481" spans="3:11" ht="12.75">
      <c r="C481" s="152"/>
      <c r="D481" s="152"/>
      <c r="E481" s="152"/>
      <c r="F481" s="152"/>
      <c r="G481" s="152"/>
      <c r="H481" s="152"/>
      <c r="I481" s="152"/>
      <c r="J481" s="152"/>
      <c r="K481" s="152"/>
    </row>
    <row r="482" spans="3:11" ht="12.75">
      <c r="C482" s="152"/>
      <c r="D482" s="152"/>
      <c r="E482" s="152"/>
      <c r="F482" s="152"/>
      <c r="G482" s="152"/>
      <c r="H482" s="152"/>
      <c r="I482" s="152"/>
      <c r="J482" s="152"/>
      <c r="K482" s="152"/>
    </row>
    <row r="483" spans="3:11" ht="12.75">
      <c r="C483" s="152"/>
      <c r="D483" s="152"/>
      <c r="E483" s="152"/>
      <c r="F483" s="152"/>
      <c r="G483" s="152"/>
      <c r="H483" s="152"/>
      <c r="I483" s="152"/>
      <c r="J483" s="152"/>
      <c r="K483" s="152"/>
    </row>
    <row r="484" spans="3:11" ht="12.75">
      <c r="C484" s="152"/>
      <c r="D484" s="152"/>
      <c r="E484" s="152"/>
      <c r="F484" s="152"/>
      <c r="G484" s="152"/>
      <c r="H484" s="152"/>
      <c r="I484" s="152"/>
      <c r="J484" s="152"/>
      <c r="K484" s="152"/>
    </row>
    <row r="485" spans="3:11" ht="12.75">
      <c r="C485" s="152"/>
      <c r="D485" s="152"/>
      <c r="E485" s="152"/>
      <c r="F485" s="152"/>
      <c r="G485" s="152"/>
      <c r="H485" s="152"/>
      <c r="I485" s="152"/>
      <c r="J485" s="152"/>
      <c r="K485" s="152"/>
    </row>
    <row r="486" spans="3:11" ht="12.75">
      <c r="C486" s="152"/>
      <c r="D486" s="152"/>
      <c r="E486" s="152"/>
      <c r="F486" s="152"/>
      <c r="G486" s="152"/>
      <c r="H486" s="152"/>
      <c r="I486" s="152"/>
      <c r="J486" s="152"/>
      <c r="K486" s="152"/>
    </row>
    <row r="487" spans="3:11" ht="12.75">
      <c r="C487" s="152"/>
      <c r="D487" s="152"/>
      <c r="E487" s="152"/>
      <c r="F487" s="152"/>
      <c r="G487" s="152"/>
      <c r="H487" s="152"/>
      <c r="I487" s="152"/>
      <c r="J487" s="152"/>
      <c r="K487" s="152"/>
    </row>
    <row r="488" spans="3:11" ht="12.75">
      <c r="C488" s="152"/>
      <c r="D488" s="152"/>
      <c r="E488" s="152"/>
      <c r="F488" s="152"/>
      <c r="G488" s="152"/>
      <c r="H488" s="152"/>
      <c r="I488" s="152"/>
      <c r="J488" s="152"/>
      <c r="K488" s="152"/>
    </row>
    <row r="489" spans="3:11" ht="12.75">
      <c r="C489" s="152"/>
      <c r="D489" s="152"/>
      <c r="E489" s="152"/>
      <c r="F489" s="152"/>
      <c r="G489" s="152"/>
      <c r="H489" s="152"/>
      <c r="I489" s="152"/>
      <c r="J489" s="152"/>
      <c r="K489" s="152"/>
    </row>
    <row r="490" spans="3:11" ht="12.75">
      <c r="C490" s="152"/>
      <c r="D490" s="152"/>
      <c r="E490" s="152"/>
      <c r="F490" s="152"/>
      <c r="G490" s="152"/>
      <c r="H490" s="152"/>
      <c r="I490" s="152"/>
      <c r="J490" s="152"/>
      <c r="K490" s="152"/>
    </row>
    <row r="491" spans="3:11" ht="12.75">
      <c r="C491" s="152"/>
      <c r="D491" s="152"/>
      <c r="E491" s="152"/>
      <c r="F491" s="152"/>
      <c r="G491" s="152"/>
      <c r="H491" s="152"/>
      <c r="I491" s="152"/>
      <c r="J491" s="152"/>
      <c r="K491" s="152"/>
    </row>
    <row r="492" spans="3:11" ht="12.75">
      <c r="C492" s="152"/>
      <c r="D492" s="152"/>
      <c r="E492" s="152"/>
      <c r="F492" s="152"/>
      <c r="G492" s="152"/>
      <c r="H492" s="152"/>
      <c r="I492" s="152"/>
      <c r="J492" s="152"/>
      <c r="K492" s="152"/>
    </row>
    <row r="493" spans="3:11" ht="12.75">
      <c r="C493" s="152"/>
      <c r="D493" s="152"/>
      <c r="E493" s="152"/>
      <c r="F493" s="152"/>
      <c r="G493" s="152"/>
      <c r="H493" s="152"/>
      <c r="I493" s="152"/>
      <c r="J493" s="152"/>
      <c r="K493" s="152"/>
    </row>
    <row r="494" spans="3:11" ht="12.75">
      <c r="C494" s="152"/>
      <c r="D494" s="152"/>
      <c r="E494" s="152"/>
      <c r="F494" s="152"/>
      <c r="G494" s="152"/>
      <c r="H494" s="152"/>
      <c r="I494" s="152"/>
      <c r="J494" s="152"/>
      <c r="K494" s="152"/>
    </row>
    <row r="495" s="228" customFormat="1" ht="22.5" customHeight="1"/>
    <row r="496" spans="3:11" ht="12.75">
      <c r="C496" s="152"/>
      <c r="D496" s="152"/>
      <c r="E496" s="152"/>
      <c r="F496" s="152"/>
      <c r="G496" s="152"/>
      <c r="H496" s="152"/>
      <c r="I496" s="152"/>
      <c r="J496" s="152"/>
      <c r="K496" s="152"/>
    </row>
    <row r="497" spans="3:11" ht="15" customHeight="1">
      <c r="C497" s="152"/>
      <c r="D497" s="152"/>
      <c r="E497" s="152"/>
      <c r="F497" s="152"/>
      <c r="G497" s="152"/>
      <c r="H497" s="152"/>
      <c r="I497" s="152"/>
      <c r="J497" s="152"/>
      <c r="K497" s="152"/>
    </row>
    <row r="498" s="41" customFormat="1" ht="19.5" customHeight="1"/>
    <row r="499" s="41" customFormat="1" ht="19.5" customHeight="1"/>
    <row r="500" s="41" customFormat="1" ht="19.5" customHeight="1"/>
    <row r="501" s="41" customFormat="1" ht="19.5" customHeight="1"/>
    <row r="502" s="41" customFormat="1" ht="19.5" customHeight="1"/>
    <row r="503" s="41" customFormat="1" ht="19.5" customHeight="1"/>
    <row r="504" s="41" customFormat="1" ht="19.5" customHeight="1"/>
    <row r="505" s="41" customFormat="1" ht="19.5" customHeight="1"/>
    <row r="506" s="41" customFormat="1" ht="19.5" customHeight="1"/>
    <row r="507" s="41" customFormat="1" ht="19.5" customHeight="1"/>
    <row r="508" s="41" customFormat="1" ht="19.5" customHeight="1"/>
    <row r="509" s="41" customFormat="1" ht="19.5" customHeight="1"/>
    <row r="510" s="41" customFormat="1" ht="30" customHeight="1"/>
    <row r="511" s="41" customFormat="1" ht="19.5" customHeight="1"/>
    <row r="512" s="41" customFormat="1" ht="19.5" customHeight="1"/>
    <row r="513" spans="3:11" ht="30" customHeight="1">
      <c r="C513" s="152"/>
      <c r="D513" s="152"/>
      <c r="E513" s="152"/>
      <c r="F513" s="152"/>
      <c r="G513" s="152"/>
      <c r="H513" s="152"/>
      <c r="I513" s="152"/>
      <c r="J513" s="152"/>
      <c r="K513" s="152"/>
    </row>
    <row r="514" spans="3:11" ht="30" customHeight="1">
      <c r="C514" s="152"/>
      <c r="D514" s="152"/>
      <c r="E514" s="152"/>
      <c r="F514" s="152"/>
      <c r="G514" s="152"/>
      <c r="H514" s="152"/>
      <c r="I514" s="152"/>
      <c r="J514" s="152"/>
      <c r="K514" s="152"/>
    </row>
    <row r="515" spans="3:11" ht="30" customHeight="1">
      <c r="C515" s="152"/>
      <c r="D515" s="152"/>
      <c r="E515" s="152"/>
      <c r="F515" s="152"/>
      <c r="G515" s="152"/>
      <c r="H515" s="152"/>
      <c r="I515" s="152"/>
      <c r="J515" s="152"/>
      <c r="K515" s="152"/>
    </row>
    <row r="516" s="41" customFormat="1" ht="27" customHeight="1"/>
    <row r="517" s="41" customFormat="1" ht="27" customHeight="1"/>
    <row r="518" spans="3:11" ht="27" customHeight="1">
      <c r="C518" s="152"/>
      <c r="D518" s="152"/>
      <c r="E518" s="152"/>
      <c r="F518" s="152"/>
      <c r="G518" s="152"/>
      <c r="H518" s="152"/>
      <c r="I518" s="152"/>
      <c r="J518" s="152"/>
      <c r="K518" s="152"/>
    </row>
    <row r="519" spans="3:11" ht="27" customHeight="1">
      <c r="C519" s="152"/>
      <c r="D519" s="152"/>
      <c r="E519" s="152"/>
      <c r="F519" s="152"/>
      <c r="G519" s="152"/>
      <c r="H519" s="152"/>
      <c r="I519" s="152"/>
      <c r="J519" s="152"/>
      <c r="K519" s="152"/>
    </row>
    <row r="520" s="157" customFormat="1" ht="19.5" customHeight="1"/>
    <row r="521" s="233" customFormat="1" ht="19.5" customHeight="1"/>
    <row r="522" spans="3:11" ht="9.75" customHeight="1">
      <c r="C522" s="152"/>
      <c r="D522" s="152"/>
      <c r="E522" s="152"/>
      <c r="F522" s="152"/>
      <c r="G522" s="152"/>
      <c r="H522" s="152"/>
      <c r="I522" s="152"/>
      <c r="J522" s="152"/>
      <c r="K522" s="152"/>
    </row>
    <row r="523" s="227" customFormat="1" ht="21.75" customHeight="1"/>
    <row r="524" spans="3:11" ht="12.75" customHeight="1">
      <c r="C524" s="152"/>
      <c r="D524" s="152"/>
      <c r="E524" s="152"/>
      <c r="F524" s="152"/>
      <c r="G524" s="152"/>
      <c r="H524" s="152"/>
      <c r="I524" s="152"/>
      <c r="J524" s="152"/>
      <c r="K524" s="152"/>
    </row>
    <row r="525" spans="3:11" ht="12.75" customHeight="1">
      <c r="C525" s="152"/>
      <c r="D525" s="152"/>
      <c r="E525" s="152"/>
      <c r="F525" s="152"/>
      <c r="G525" s="152"/>
      <c r="H525" s="152"/>
      <c r="I525" s="152"/>
      <c r="J525" s="152"/>
      <c r="K525" s="152"/>
    </row>
    <row r="526" spans="3:11" ht="12.75" customHeight="1">
      <c r="C526" s="152"/>
      <c r="D526" s="152"/>
      <c r="E526" s="152"/>
      <c r="F526" s="152"/>
      <c r="G526" s="152"/>
      <c r="H526" s="152"/>
      <c r="I526" s="152"/>
      <c r="J526" s="152"/>
      <c r="K526" s="152"/>
    </row>
    <row r="527" spans="3:11" ht="12.75" customHeight="1">
      <c r="C527" s="152"/>
      <c r="D527" s="152"/>
      <c r="E527" s="152"/>
      <c r="F527" s="152"/>
      <c r="G527" s="152"/>
      <c r="H527" s="152"/>
      <c r="I527" s="152"/>
      <c r="J527" s="152"/>
      <c r="K527" s="152"/>
    </row>
    <row r="528" spans="3:11" ht="12.75" customHeight="1">
      <c r="C528" s="152"/>
      <c r="D528" s="152"/>
      <c r="E528" s="152"/>
      <c r="F528" s="152"/>
      <c r="G528" s="152"/>
      <c r="H528" s="152"/>
      <c r="I528" s="152"/>
      <c r="J528" s="152"/>
      <c r="K528" s="152"/>
    </row>
    <row r="529" spans="3:11" ht="12.75" customHeight="1">
      <c r="C529" s="152"/>
      <c r="D529" s="152"/>
      <c r="E529" s="152"/>
      <c r="F529" s="152"/>
      <c r="G529" s="152"/>
      <c r="H529" s="152"/>
      <c r="I529" s="152"/>
      <c r="J529" s="152"/>
      <c r="K529" s="152"/>
    </row>
    <row r="530" spans="3:11" ht="12.75" customHeight="1">
      <c r="C530" s="152"/>
      <c r="D530" s="152"/>
      <c r="E530" s="152"/>
      <c r="F530" s="152"/>
      <c r="G530" s="152"/>
      <c r="H530" s="152"/>
      <c r="I530" s="152"/>
      <c r="J530" s="152"/>
      <c r="K530" s="152"/>
    </row>
    <row r="531" spans="3:11" ht="12.75" customHeight="1">
      <c r="C531" s="152"/>
      <c r="D531" s="152"/>
      <c r="E531" s="152"/>
      <c r="F531" s="152"/>
      <c r="G531" s="152"/>
      <c r="H531" s="152"/>
      <c r="I531" s="152"/>
      <c r="J531" s="152"/>
      <c r="K531" s="152"/>
    </row>
    <row r="532" spans="3:11" ht="12.75" customHeight="1">
      <c r="C532" s="152"/>
      <c r="D532" s="152"/>
      <c r="E532" s="152"/>
      <c r="F532" s="152"/>
      <c r="G532" s="152"/>
      <c r="H532" s="152"/>
      <c r="I532" s="152"/>
      <c r="J532" s="152"/>
      <c r="K532" s="152"/>
    </row>
    <row r="533" spans="3:11" ht="12.75" customHeight="1">
      <c r="C533" s="152"/>
      <c r="D533" s="152"/>
      <c r="E533" s="152"/>
      <c r="F533" s="152"/>
      <c r="G533" s="152"/>
      <c r="H533" s="152"/>
      <c r="I533" s="152"/>
      <c r="J533" s="152"/>
      <c r="K533" s="152"/>
    </row>
    <row r="534" spans="3:11" ht="12.75" customHeight="1">
      <c r="C534" s="152"/>
      <c r="D534" s="152"/>
      <c r="E534" s="152"/>
      <c r="F534" s="152"/>
      <c r="G534" s="152"/>
      <c r="H534" s="152"/>
      <c r="I534" s="152"/>
      <c r="J534" s="152"/>
      <c r="K534" s="152"/>
    </row>
    <row r="535" spans="3:11" ht="12.75" customHeight="1">
      <c r="C535" s="152"/>
      <c r="D535" s="152"/>
      <c r="E535" s="152"/>
      <c r="F535" s="152"/>
      <c r="G535" s="152"/>
      <c r="H535" s="152"/>
      <c r="I535" s="152"/>
      <c r="J535" s="152"/>
      <c r="K535" s="152"/>
    </row>
    <row r="536" spans="3:11" ht="12.75" customHeight="1">
      <c r="C536" s="152"/>
      <c r="D536" s="152"/>
      <c r="E536" s="152"/>
      <c r="F536" s="152"/>
      <c r="G536" s="152"/>
      <c r="H536" s="152"/>
      <c r="I536" s="152"/>
      <c r="J536" s="152"/>
      <c r="K536" s="152"/>
    </row>
    <row r="537" spans="3:11" ht="12.75" customHeight="1">
      <c r="C537" s="152"/>
      <c r="D537" s="152"/>
      <c r="E537" s="152"/>
      <c r="F537" s="152"/>
      <c r="G537" s="152"/>
      <c r="H537" s="152"/>
      <c r="I537" s="152"/>
      <c r="J537" s="152"/>
      <c r="K537" s="152"/>
    </row>
    <row r="538" spans="3:11" ht="12.75" customHeight="1">
      <c r="C538" s="152"/>
      <c r="D538" s="152"/>
      <c r="E538" s="152"/>
      <c r="F538" s="152"/>
      <c r="G538" s="152"/>
      <c r="H538" s="152"/>
      <c r="I538" s="152"/>
      <c r="J538" s="152"/>
      <c r="K538" s="152"/>
    </row>
    <row r="539" spans="3:11" ht="12.75" customHeight="1">
      <c r="C539" s="152"/>
      <c r="D539" s="152"/>
      <c r="E539" s="152"/>
      <c r="F539" s="152"/>
      <c r="G539" s="152"/>
      <c r="H539" s="152"/>
      <c r="I539" s="152"/>
      <c r="J539" s="152"/>
      <c r="K539" s="152"/>
    </row>
    <row r="540" spans="3:11" ht="12.75" customHeight="1">
      <c r="C540" s="152"/>
      <c r="D540" s="152"/>
      <c r="E540" s="152"/>
      <c r="F540" s="152"/>
      <c r="G540" s="152"/>
      <c r="H540" s="152"/>
      <c r="I540" s="152"/>
      <c r="J540" s="152"/>
      <c r="K540" s="152"/>
    </row>
    <row r="541" spans="3:11" ht="12.75" customHeight="1">
      <c r="C541" s="152"/>
      <c r="D541" s="152"/>
      <c r="E541" s="152"/>
      <c r="F541" s="152"/>
      <c r="G541" s="152"/>
      <c r="H541" s="152"/>
      <c r="I541" s="152"/>
      <c r="J541" s="152"/>
      <c r="K541" s="152"/>
    </row>
    <row r="542" spans="3:11" ht="12.75" customHeight="1">
      <c r="C542" s="152"/>
      <c r="D542" s="152"/>
      <c r="E542" s="152"/>
      <c r="F542" s="152"/>
      <c r="G542" s="152"/>
      <c r="H542" s="152"/>
      <c r="I542" s="152"/>
      <c r="J542" s="152"/>
      <c r="K542" s="152"/>
    </row>
    <row r="543" spans="3:11" ht="12.75" customHeight="1">
      <c r="C543" s="152"/>
      <c r="D543" s="152"/>
      <c r="E543" s="152"/>
      <c r="F543" s="152"/>
      <c r="G543" s="152"/>
      <c r="H543" s="152"/>
      <c r="I543" s="152"/>
      <c r="J543" s="152"/>
      <c r="K543" s="152"/>
    </row>
    <row r="544" spans="3:11" ht="12.75" customHeight="1">
      <c r="C544" s="152"/>
      <c r="D544" s="152"/>
      <c r="E544" s="152"/>
      <c r="F544" s="152"/>
      <c r="G544" s="152"/>
      <c r="H544" s="152"/>
      <c r="I544" s="152"/>
      <c r="J544" s="152"/>
      <c r="K544" s="152"/>
    </row>
    <row r="545" spans="3:11" ht="12.75" customHeight="1">
      <c r="C545" s="152"/>
      <c r="D545" s="152"/>
      <c r="E545" s="152"/>
      <c r="F545" s="152"/>
      <c r="G545" s="152"/>
      <c r="H545" s="152"/>
      <c r="I545" s="152"/>
      <c r="J545" s="152"/>
      <c r="K545" s="152"/>
    </row>
    <row r="546" spans="3:11" ht="12.75" customHeight="1">
      <c r="C546" s="152"/>
      <c r="D546" s="152"/>
      <c r="E546" s="152"/>
      <c r="F546" s="152"/>
      <c r="G546" s="152"/>
      <c r="H546" s="152"/>
      <c r="I546" s="152"/>
      <c r="J546" s="152"/>
      <c r="K546" s="152"/>
    </row>
    <row r="547" spans="3:11" ht="12.75" customHeight="1">
      <c r="C547" s="152"/>
      <c r="D547" s="152"/>
      <c r="E547" s="152"/>
      <c r="F547" s="152"/>
      <c r="G547" s="152"/>
      <c r="H547" s="152"/>
      <c r="I547" s="152"/>
      <c r="J547" s="152"/>
      <c r="K547" s="152"/>
    </row>
    <row r="548" spans="3:11" ht="12.75" customHeight="1">
      <c r="C548" s="152"/>
      <c r="D548" s="152"/>
      <c r="E548" s="152"/>
      <c r="F548" s="152"/>
      <c r="G548" s="152"/>
      <c r="H548" s="152"/>
      <c r="I548" s="152"/>
      <c r="J548" s="152"/>
      <c r="K548" s="152"/>
    </row>
    <row r="549" spans="3:11" ht="12.75" customHeight="1">
      <c r="C549" s="152"/>
      <c r="D549" s="152"/>
      <c r="E549" s="152"/>
      <c r="F549" s="152"/>
      <c r="G549" s="152"/>
      <c r="H549" s="152"/>
      <c r="I549" s="152"/>
      <c r="J549" s="152"/>
      <c r="K549" s="152"/>
    </row>
    <row r="550" spans="3:11" ht="12.75" customHeight="1">
      <c r="C550" s="152"/>
      <c r="D550" s="152"/>
      <c r="E550" s="152"/>
      <c r="F550" s="152"/>
      <c r="G550" s="152"/>
      <c r="H550" s="152"/>
      <c r="I550" s="152"/>
      <c r="J550" s="152"/>
      <c r="K550" s="152"/>
    </row>
    <row r="551" spans="3:11" ht="12.75" customHeight="1">
      <c r="C551" s="152"/>
      <c r="D551" s="152"/>
      <c r="E551" s="152"/>
      <c r="F551" s="152"/>
      <c r="G551" s="152"/>
      <c r="H551" s="152"/>
      <c r="I551" s="152"/>
      <c r="J551" s="152"/>
      <c r="K551" s="152"/>
    </row>
    <row r="552" spans="3:11" ht="12.75" customHeight="1">
      <c r="C552" s="152"/>
      <c r="D552" s="152"/>
      <c r="E552" s="152"/>
      <c r="F552" s="152"/>
      <c r="G552" s="152"/>
      <c r="H552" s="152"/>
      <c r="I552" s="152"/>
      <c r="J552" s="152"/>
      <c r="K552" s="152"/>
    </row>
    <row r="553" spans="3:11" ht="12.75" customHeight="1">
      <c r="C553" s="152"/>
      <c r="D553" s="152"/>
      <c r="E553" s="152"/>
      <c r="F553" s="152"/>
      <c r="G553" s="152"/>
      <c r="H553" s="152"/>
      <c r="I553" s="152"/>
      <c r="J553" s="152"/>
      <c r="K553" s="152"/>
    </row>
    <row r="554" spans="3:11" ht="12.75" customHeight="1">
      <c r="C554" s="152"/>
      <c r="D554" s="152"/>
      <c r="E554" s="152"/>
      <c r="F554" s="152"/>
      <c r="G554" s="152"/>
      <c r="H554" s="152"/>
      <c r="I554" s="152"/>
      <c r="J554" s="152"/>
      <c r="K554" s="152"/>
    </row>
    <row r="555" spans="3:11" ht="12.75" customHeight="1">
      <c r="C555" s="152"/>
      <c r="D555" s="152"/>
      <c r="E555" s="152"/>
      <c r="F555" s="152"/>
      <c r="G555" s="152"/>
      <c r="H555" s="152"/>
      <c r="I555" s="152"/>
      <c r="J555" s="152"/>
      <c r="K555" s="152"/>
    </row>
    <row r="556" spans="3:11" ht="12.75" customHeight="1">
      <c r="C556" s="152"/>
      <c r="D556" s="152"/>
      <c r="E556" s="152"/>
      <c r="F556" s="152"/>
      <c r="G556" s="152"/>
      <c r="H556" s="152"/>
      <c r="I556" s="152"/>
      <c r="J556" s="152"/>
      <c r="K556" s="152"/>
    </row>
    <row r="557" spans="3:11" ht="12.75" customHeight="1">
      <c r="C557" s="152"/>
      <c r="D557" s="152"/>
      <c r="E557" s="152"/>
      <c r="F557" s="152"/>
      <c r="G557" s="152"/>
      <c r="H557" s="152"/>
      <c r="I557" s="152"/>
      <c r="J557" s="152"/>
      <c r="K557" s="152"/>
    </row>
    <row r="558" spans="3:11" ht="12.75" customHeight="1">
      <c r="C558" s="152"/>
      <c r="D558" s="152"/>
      <c r="E558" s="152"/>
      <c r="F558" s="152"/>
      <c r="G558" s="152"/>
      <c r="H558" s="152"/>
      <c r="I558" s="152"/>
      <c r="J558" s="152"/>
      <c r="K558" s="152"/>
    </row>
    <row r="559" spans="3:11" ht="12.75" customHeight="1">
      <c r="C559" s="152"/>
      <c r="D559" s="152"/>
      <c r="E559" s="152"/>
      <c r="F559" s="152"/>
      <c r="G559" s="152"/>
      <c r="H559" s="152"/>
      <c r="I559" s="152"/>
      <c r="J559" s="152"/>
      <c r="K559" s="152"/>
    </row>
    <row r="560" spans="3:11" ht="12.75" customHeight="1">
      <c r="C560" s="152"/>
      <c r="D560" s="152"/>
      <c r="E560" s="152"/>
      <c r="F560" s="152"/>
      <c r="G560" s="152"/>
      <c r="H560" s="152"/>
      <c r="I560" s="152"/>
      <c r="J560" s="152"/>
      <c r="K560" s="152"/>
    </row>
    <row r="561" spans="3:11" ht="12.75" customHeight="1">
      <c r="C561" s="152"/>
      <c r="D561" s="152"/>
      <c r="E561" s="152"/>
      <c r="F561" s="152"/>
      <c r="G561" s="152"/>
      <c r="H561" s="152"/>
      <c r="I561" s="152"/>
      <c r="J561" s="152"/>
      <c r="K561" s="152"/>
    </row>
    <row r="562" spans="3:11" ht="12.75" customHeight="1">
      <c r="C562" s="152"/>
      <c r="D562" s="152"/>
      <c r="E562" s="152"/>
      <c r="F562" s="152"/>
      <c r="G562" s="152"/>
      <c r="H562" s="152"/>
      <c r="I562" s="152"/>
      <c r="J562" s="152"/>
      <c r="K562" s="152"/>
    </row>
    <row r="563" spans="3:11" ht="12.75" customHeight="1">
      <c r="C563" s="152"/>
      <c r="D563" s="152"/>
      <c r="E563" s="152"/>
      <c r="F563" s="152"/>
      <c r="G563" s="152"/>
      <c r="H563" s="152"/>
      <c r="I563" s="152"/>
      <c r="J563" s="152"/>
      <c r="K563" s="152"/>
    </row>
    <row r="564" spans="3:11" ht="12.75" customHeight="1">
      <c r="C564" s="152"/>
      <c r="D564" s="152"/>
      <c r="E564" s="152"/>
      <c r="F564" s="152"/>
      <c r="G564" s="152"/>
      <c r="H564" s="152"/>
      <c r="I564" s="152"/>
      <c r="J564" s="152"/>
      <c r="K564" s="152"/>
    </row>
    <row r="565" spans="3:11" ht="12.75" customHeight="1">
      <c r="C565" s="152"/>
      <c r="D565" s="152"/>
      <c r="E565" s="152"/>
      <c r="F565" s="152"/>
      <c r="G565" s="152"/>
      <c r="H565" s="152"/>
      <c r="I565" s="152"/>
      <c r="J565" s="152"/>
      <c r="K565" s="152"/>
    </row>
    <row r="566" spans="3:11" ht="12.75" customHeight="1">
      <c r="C566" s="152"/>
      <c r="D566" s="152"/>
      <c r="E566" s="152"/>
      <c r="F566" s="152"/>
      <c r="G566" s="152"/>
      <c r="H566" s="152"/>
      <c r="I566" s="152"/>
      <c r="J566" s="152"/>
      <c r="K566" s="152"/>
    </row>
    <row r="567" spans="3:11" ht="12.75" customHeight="1">
      <c r="C567" s="152"/>
      <c r="D567" s="152"/>
      <c r="E567" s="152"/>
      <c r="F567" s="152"/>
      <c r="G567" s="152"/>
      <c r="H567" s="152"/>
      <c r="I567" s="152"/>
      <c r="J567" s="152"/>
      <c r="K567" s="152"/>
    </row>
    <row r="568" spans="3:11" ht="12.75" customHeight="1">
      <c r="C568" s="152"/>
      <c r="D568" s="152"/>
      <c r="E568" s="152"/>
      <c r="F568" s="152"/>
      <c r="G568" s="152"/>
      <c r="H568" s="152"/>
      <c r="I568" s="152"/>
      <c r="J568" s="152"/>
      <c r="K568" s="152"/>
    </row>
    <row r="569" spans="3:11" ht="12.75" customHeight="1">
      <c r="C569" s="152"/>
      <c r="D569" s="152"/>
      <c r="E569" s="152"/>
      <c r="F569" s="152"/>
      <c r="G569" s="152"/>
      <c r="H569" s="152"/>
      <c r="I569" s="152"/>
      <c r="J569" s="152"/>
      <c r="K569" s="152"/>
    </row>
    <row r="570" spans="3:11" ht="12.75" customHeight="1">
      <c r="C570" s="152"/>
      <c r="D570" s="152"/>
      <c r="E570" s="152"/>
      <c r="F570" s="152"/>
      <c r="G570" s="152"/>
      <c r="H570" s="152"/>
      <c r="I570" s="152"/>
      <c r="J570" s="152"/>
      <c r="K570" s="152"/>
    </row>
    <row r="571" spans="3:11" ht="12.75" customHeight="1">
      <c r="C571" s="152"/>
      <c r="D571" s="152"/>
      <c r="E571" s="152"/>
      <c r="F571" s="152"/>
      <c r="G571" s="152"/>
      <c r="H571" s="152"/>
      <c r="I571" s="152"/>
      <c r="J571" s="152"/>
      <c r="K571" s="152"/>
    </row>
    <row r="572" spans="3:11" ht="12.75" customHeight="1">
      <c r="C572" s="152"/>
      <c r="D572" s="152"/>
      <c r="E572" s="152"/>
      <c r="F572" s="152"/>
      <c r="G572" s="152"/>
      <c r="H572" s="152"/>
      <c r="I572" s="152"/>
      <c r="J572" s="152"/>
      <c r="K572" s="152"/>
    </row>
    <row r="573" spans="3:11" ht="12.75" customHeight="1">
      <c r="C573" s="152"/>
      <c r="D573" s="152"/>
      <c r="E573" s="152"/>
      <c r="F573" s="152"/>
      <c r="G573" s="152"/>
      <c r="H573" s="152"/>
      <c r="I573" s="152"/>
      <c r="J573" s="152"/>
      <c r="K573" s="152"/>
    </row>
    <row r="574" spans="3:11" ht="12.75" customHeight="1">
      <c r="C574" s="152"/>
      <c r="D574" s="152"/>
      <c r="E574" s="152"/>
      <c r="F574" s="152"/>
      <c r="G574" s="152"/>
      <c r="H574" s="152"/>
      <c r="I574" s="152"/>
      <c r="J574" s="152"/>
      <c r="K574" s="152"/>
    </row>
    <row r="575" spans="3:11" ht="12.75" customHeight="1">
      <c r="C575" s="152"/>
      <c r="D575" s="152"/>
      <c r="E575" s="152"/>
      <c r="F575" s="152"/>
      <c r="G575" s="152"/>
      <c r="H575" s="152"/>
      <c r="I575" s="152"/>
      <c r="J575" s="152"/>
      <c r="K575" s="152"/>
    </row>
    <row r="576" spans="3:11" ht="12.75">
      <c r="C576" s="152"/>
      <c r="D576" s="152"/>
      <c r="E576" s="152"/>
      <c r="F576" s="152"/>
      <c r="G576" s="152"/>
      <c r="H576" s="152"/>
      <c r="I576" s="152"/>
      <c r="J576" s="152"/>
      <c r="K576" s="152"/>
    </row>
    <row r="577" s="228" customFormat="1" ht="22.5" customHeight="1"/>
    <row r="578" spans="3:11" ht="12.75">
      <c r="C578" s="152"/>
      <c r="D578" s="152"/>
      <c r="E578" s="152"/>
      <c r="F578" s="152"/>
      <c r="G578" s="152"/>
      <c r="H578" s="152"/>
      <c r="I578" s="152"/>
      <c r="J578" s="152"/>
      <c r="K578" s="152"/>
    </row>
    <row r="579" spans="3:11" ht="15" customHeight="1">
      <c r="C579" s="152"/>
      <c r="D579" s="152"/>
      <c r="E579" s="152"/>
      <c r="F579" s="152"/>
      <c r="G579" s="152"/>
      <c r="H579" s="152"/>
      <c r="I579" s="152"/>
      <c r="J579" s="152"/>
      <c r="K579" s="152"/>
    </row>
    <row r="580" s="41" customFormat="1" ht="19.5" customHeight="1"/>
    <row r="581" s="41" customFormat="1" ht="19.5" customHeight="1"/>
    <row r="582" s="41" customFormat="1" ht="19.5" customHeight="1"/>
    <row r="583" s="41" customFormat="1" ht="19.5" customHeight="1"/>
    <row r="584" s="41" customFormat="1" ht="19.5" customHeight="1"/>
    <row r="585" s="41" customFormat="1" ht="19.5" customHeight="1"/>
    <row r="586" s="41" customFormat="1" ht="28.5" customHeight="1"/>
    <row r="587" s="41" customFormat="1" ht="19.5" customHeight="1"/>
    <row r="588" s="41" customFormat="1" ht="19.5" customHeight="1"/>
    <row r="589" s="41" customFormat="1" ht="19.5" customHeight="1"/>
    <row r="590" s="41" customFormat="1" ht="19.5" customHeight="1"/>
    <row r="591" s="41" customFormat="1" ht="19.5" customHeight="1"/>
    <row r="592" s="41" customFormat="1" ht="30" customHeight="1"/>
    <row r="593" s="41" customFormat="1" ht="19.5" customHeight="1"/>
    <row r="594" s="41" customFormat="1" ht="19.5" customHeight="1"/>
    <row r="595" spans="3:11" ht="30" customHeight="1">
      <c r="C595" s="152"/>
      <c r="D595" s="152"/>
      <c r="E595" s="152"/>
      <c r="F595" s="152"/>
      <c r="G595" s="152"/>
      <c r="H595" s="152"/>
      <c r="I595" s="152"/>
      <c r="J595" s="152"/>
      <c r="K595" s="152"/>
    </row>
    <row r="596" spans="3:11" ht="30" customHeight="1">
      <c r="C596" s="152"/>
      <c r="D596" s="152"/>
      <c r="E596" s="152"/>
      <c r="F596" s="152"/>
      <c r="G596" s="152"/>
      <c r="H596" s="152"/>
      <c r="I596" s="152"/>
      <c r="J596" s="152"/>
      <c r="K596" s="152"/>
    </row>
    <row r="597" spans="3:11" ht="30" customHeight="1">
      <c r="C597" s="152"/>
      <c r="D597" s="152"/>
      <c r="E597" s="152"/>
      <c r="F597" s="152"/>
      <c r="G597" s="152"/>
      <c r="H597" s="152"/>
      <c r="I597" s="152"/>
      <c r="J597" s="152"/>
      <c r="K597" s="152"/>
    </row>
    <row r="598" spans="3:11" ht="19.5" customHeight="1">
      <c r="C598" s="152"/>
      <c r="D598" s="152"/>
      <c r="E598" s="152"/>
      <c r="F598" s="152"/>
      <c r="G598" s="152"/>
      <c r="H598" s="152"/>
      <c r="I598" s="152"/>
      <c r="J598" s="152"/>
      <c r="K598" s="152"/>
    </row>
    <row r="599" spans="3:11" ht="19.5" customHeight="1">
      <c r="C599" s="152"/>
      <c r="D599" s="152"/>
      <c r="E599" s="152"/>
      <c r="F599" s="152"/>
      <c r="G599" s="152"/>
      <c r="H599" s="152"/>
      <c r="I599" s="152"/>
      <c r="J599" s="152"/>
      <c r="K599" s="152"/>
    </row>
    <row r="600" s="157" customFormat="1" ht="19.5" customHeight="1"/>
    <row r="601" spans="3:11" ht="9.75" customHeight="1">
      <c r="C601" s="152"/>
      <c r="D601" s="152"/>
      <c r="E601" s="152"/>
      <c r="F601" s="152"/>
      <c r="G601" s="152"/>
      <c r="H601" s="152"/>
      <c r="I601" s="152"/>
      <c r="J601" s="152"/>
      <c r="K601" s="152"/>
    </row>
    <row r="602" spans="3:11" ht="19.5" customHeight="1">
      <c r="C602" s="152"/>
      <c r="D602" s="152"/>
      <c r="E602" s="152"/>
      <c r="F602" s="152"/>
      <c r="G602" s="152"/>
      <c r="H602" s="152"/>
      <c r="I602" s="152"/>
      <c r="J602" s="152"/>
      <c r="K602" s="152"/>
    </row>
    <row r="603" spans="3:11" ht="19.5" customHeight="1">
      <c r="C603" s="152"/>
      <c r="D603" s="152"/>
      <c r="E603" s="152"/>
      <c r="F603" s="152"/>
      <c r="G603" s="152"/>
      <c r="H603" s="152"/>
      <c r="I603" s="152"/>
      <c r="J603" s="152"/>
      <c r="K603" s="152"/>
    </row>
    <row r="604" spans="3:11" ht="19.5" customHeight="1">
      <c r="C604" s="152"/>
      <c r="D604" s="152"/>
      <c r="E604" s="152"/>
      <c r="F604" s="152"/>
      <c r="G604" s="152"/>
      <c r="H604" s="152"/>
      <c r="I604" s="152"/>
      <c r="J604" s="152"/>
      <c r="K604" s="152"/>
    </row>
    <row r="605" s="157" customFormat="1" ht="19.5" customHeight="1"/>
    <row r="606" spans="3:11" ht="9.75" customHeight="1">
      <c r="C606" s="152"/>
      <c r="D606" s="152"/>
      <c r="E606" s="152"/>
      <c r="F606" s="152"/>
      <c r="G606" s="152"/>
      <c r="H606" s="152"/>
      <c r="I606" s="152"/>
      <c r="J606" s="152"/>
      <c r="K606" s="152"/>
    </row>
    <row r="607" spans="3:11" ht="19.5" customHeight="1">
      <c r="C607" s="152"/>
      <c r="D607" s="152"/>
      <c r="E607" s="152"/>
      <c r="F607" s="152"/>
      <c r="G607" s="152"/>
      <c r="H607" s="152"/>
      <c r="I607" s="152"/>
      <c r="J607" s="152"/>
      <c r="K607" s="152"/>
    </row>
    <row r="608" spans="3:11" ht="19.5" customHeight="1">
      <c r="C608" s="152"/>
      <c r="D608" s="152"/>
      <c r="E608" s="152"/>
      <c r="F608" s="152"/>
      <c r="G608" s="152"/>
      <c r="H608" s="152"/>
      <c r="I608" s="152"/>
      <c r="J608" s="152"/>
      <c r="K608" s="152"/>
    </row>
    <row r="609" spans="3:11" ht="19.5" customHeight="1">
      <c r="C609" s="152"/>
      <c r="D609" s="152"/>
      <c r="E609" s="152"/>
      <c r="F609" s="152"/>
      <c r="G609" s="152"/>
      <c r="H609" s="152"/>
      <c r="I609" s="152"/>
      <c r="J609" s="152"/>
      <c r="K609" s="152"/>
    </row>
    <row r="610" spans="3:11" ht="19.5" customHeight="1">
      <c r="C610" s="152"/>
      <c r="D610" s="152"/>
      <c r="E610" s="152"/>
      <c r="F610" s="152"/>
      <c r="G610" s="152"/>
      <c r="H610" s="152"/>
      <c r="I610" s="152"/>
      <c r="J610" s="152"/>
      <c r="K610" s="152"/>
    </row>
    <row r="611" spans="3:11" ht="19.5" customHeight="1">
      <c r="C611" s="152"/>
      <c r="D611" s="152"/>
      <c r="E611" s="152"/>
      <c r="F611" s="152"/>
      <c r="G611" s="152"/>
      <c r="H611" s="152"/>
      <c r="I611" s="152"/>
      <c r="J611" s="152"/>
      <c r="K611" s="152"/>
    </row>
    <row r="612" spans="3:11" ht="19.5" customHeight="1">
      <c r="C612" s="152"/>
      <c r="D612" s="152"/>
      <c r="E612" s="152"/>
      <c r="F612" s="152"/>
      <c r="G612" s="152"/>
      <c r="H612" s="152"/>
      <c r="I612" s="152"/>
      <c r="J612" s="152"/>
      <c r="K612" s="152"/>
    </row>
    <row r="613" spans="3:11" ht="19.5" customHeight="1">
      <c r="C613" s="152"/>
      <c r="D613" s="152"/>
      <c r="E613" s="152"/>
      <c r="F613" s="152"/>
      <c r="G613" s="152"/>
      <c r="H613" s="152"/>
      <c r="I613" s="152"/>
      <c r="J613" s="152"/>
      <c r="K613" s="152"/>
    </row>
    <row r="614" spans="3:11" ht="28.5" customHeight="1">
      <c r="C614" s="152"/>
      <c r="D614" s="152"/>
      <c r="E614" s="152"/>
      <c r="F614" s="152"/>
      <c r="G614" s="152"/>
      <c r="H614" s="152"/>
      <c r="I614" s="152"/>
      <c r="J614" s="152"/>
      <c r="K614" s="152"/>
    </row>
    <row r="615" spans="3:11" ht="28.5" customHeight="1">
      <c r="C615" s="152"/>
      <c r="D615" s="152"/>
      <c r="E615" s="152"/>
      <c r="F615" s="152"/>
      <c r="G615" s="152"/>
      <c r="H615" s="152"/>
      <c r="I615" s="152"/>
      <c r="J615" s="152"/>
      <c r="K615" s="152"/>
    </row>
    <row r="616" spans="3:11" ht="19.5" customHeight="1">
      <c r="C616" s="152"/>
      <c r="D616" s="152"/>
      <c r="E616" s="152"/>
      <c r="F616" s="152"/>
      <c r="G616" s="152"/>
      <c r="H616" s="152"/>
      <c r="I616" s="152"/>
      <c r="J616" s="152"/>
      <c r="K616" s="152"/>
    </row>
    <row r="617" spans="3:11" ht="19.5" customHeight="1">
      <c r="C617" s="152"/>
      <c r="D617" s="152"/>
      <c r="E617" s="152"/>
      <c r="F617" s="152"/>
      <c r="G617" s="152"/>
      <c r="H617" s="152"/>
      <c r="I617" s="152"/>
      <c r="J617" s="152"/>
      <c r="K617" s="152"/>
    </row>
    <row r="618" spans="3:11" ht="19.5" customHeight="1">
      <c r="C618" s="152"/>
      <c r="D618" s="152"/>
      <c r="E618" s="152"/>
      <c r="F618" s="152"/>
      <c r="G618" s="152"/>
      <c r="H618" s="152"/>
      <c r="I618" s="152"/>
      <c r="J618" s="152"/>
      <c r="K618" s="152"/>
    </row>
    <row r="619" spans="3:11" ht="19.5" customHeight="1">
      <c r="C619" s="152"/>
      <c r="D619" s="152"/>
      <c r="E619" s="152"/>
      <c r="F619" s="152"/>
      <c r="G619" s="152"/>
      <c r="H619" s="152"/>
      <c r="I619" s="152"/>
      <c r="J619" s="152"/>
      <c r="K619" s="152"/>
    </row>
    <row r="620" spans="3:11" ht="19.5" customHeight="1">
      <c r="C620" s="152"/>
      <c r="D620" s="152"/>
      <c r="E620" s="152"/>
      <c r="F620" s="152"/>
      <c r="G620" s="152"/>
      <c r="H620" s="152"/>
      <c r="I620" s="152"/>
      <c r="J620" s="152"/>
      <c r="K620" s="152"/>
    </row>
    <row r="621" spans="3:11" ht="19.5" customHeight="1">
      <c r="C621" s="152"/>
      <c r="D621" s="152"/>
      <c r="E621" s="152"/>
      <c r="F621" s="152"/>
      <c r="G621" s="152"/>
      <c r="H621" s="152"/>
      <c r="I621" s="152"/>
      <c r="J621" s="152"/>
      <c r="K621" s="152"/>
    </row>
    <row r="622" spans="3:11" ht="19.5" customHeight="1">
      <c r="C622" s="152"/>
      <c r="D622" s="152"/>
      <c r="E622" s="152"/>
      <c r="F622" s="152"/>
      <c r="G622" s="152"/>
      <c r="H622" s="152"/>
      <c r="I622" s="152"/>
      <c r="J622" s="152"/>
      <c r="K622" s="152"/>
    </row>
    <row r="623" spans="3:11" ht="19.5" customHeight="1">
      <c r="C623" s="152"/>
      <c r="D623" s="152"/>
      <c r="E623" s="152"/>
      <c r="F623" s="152"/>
      <c r="G623" s="152"/>
      <c r="H623" s="152"/>
      <c r="I623" s="152"/>
      <c r="J623" s="152"/>
      <c r="K623" s="152"/>
    </row>
    <row r="624" spans="3:11" ht="28.5" customHeight="1">
      <c r="C624" s="152"/>
      <c r="D624" s="152"/>
      <c r="E624" s="152"/>
      <c r="F624" s="152"/>
      <c r="G624" s="152"/>
      <c r="H624" s="152"/>
      <c r="I624" s="152"/>
      <c r="J624" s="152"/>
      <c r="K624" s="152"/>
    </row>
    <row r="625" spans="3:11" ht="19.5" customHeight="1">
      <c r="C625" s="152"/>
      <c r="D625" s="152"/>
      <c r="E625" s="152"/>
      <c r="F625" s="152"/>
      <c r="G625" s="152"/>
      <c r="H625" s="152"/>
      <c r="I625" s="152"/>
      <c r="J625" s="152"/>
      <c r="K625" s="152"/>
    </row>
    <row r="626" spans="3:11" ht="19.5" customHeight="1">
      <c r="C626" s="152"/>
      <c r="D626" s="152"/>
      <c r="E626" s="152"/>
      <c r="F626" s="152"/>
      <c r="G626" s="152"/>
      <c r="H626" s="152"/>
      <c r="I626" s="152"/>
      <c r="J626" s="152"/>
      <c r="K626" s="152"/>
    </row>
    <row r="627" spans="3:11" ht="19.5" customHeight="1">
      <c r="C627" s="152"/>
      <c r="D627" s="152"/>
      <c r="E627" s="152"/>
      <c r="F627" s="152"/>
      <c r="G627" s="152"/>
      <c r="H627" s="152"/>
      <c r="I627" s="152"/>
      <c r="J627" s="152"/>
      <c r="K627" s="152"/>
    </row>
    <row r="628" spans="3:11" ht="19.5" customHeight="1">
      <c r="C628" s="152"/>
      <c r="D628" s="152"/>
      <c r="E628" s="152"/>
      <c r="F628" s="152"/>
      <c r="G628" s="152"/>
      <c r="H628" s="152"/>
      <c r="I628" s="152"/>
      <c r="J628" s="152"/>
      <c r="K628" s="152"/>
    </row>
    <row r="629" spans="3:11" ht="19.5" customHeight="1">
      <c r="C629" s="152"/>
      <c r="D629" s="152"/>
      <c r="E629" s="152"/>
      <c r="F629" s="152"/>
      <c r="G629" s="152"/>
      <c r="H629" s="152"/>
      <c r="I629" s="152"/>
      <c r="J629" s="152"/>
      <c r="K629" s="152"/>
    </row>
    <row r="630" spans="3:11" ht="19.5" customHeight="1">
      <c r="C630" s="152"/>
      <c r="D630" s="152"/>
      <c r="E630" s="152"/>
      <c r="F630" s="152"/>
      <c r="G630" s="152"/>
      <c r="H630" s="152"/>
      <c r="I630" s="152"/>
      <c r="J630" s="152"/>
      <c r="K630" s="152"/>
    </row>
    <row r="631" spans="3:11" ht="19.5" customHeight="1">
      <c r="C631" s="152"/>
      <c r="D631" s="152"/>
      <c r="E631" s="152"/>
      <c r="F631" s="152"/>
      <c r="G631" s="152"/>
      <c r="H631" s="152"/>
      <c r="I631" s="152"/>
      <c r="J631" s="152"/>
      <c r="K631" s="152"/>
    </row>
    <row r="632" spans="3:11" ht="19.5" customHeight="1">
      <c r="C632" s="152"/>
      <c r="D632" s="152"/>
      <c r="E632" s="152"/>
      <c r="F632" s="152"/>
      <c r="G632" s="152"/>
      <c r="H632" s="152"/>
      <c r="I632" s="152"/>
      <c r="J632" s="152"/>
      <c r="K632" s="152"/>
    </row>
    <row r="633" spans="3:11" ht="19.5" customHeight="1">
      <c r="C633" s="152"/>
      <c r="D633" s="152"/>
      <c r="E633" s="152"/>
      <c r="F633" s="152"/>
      <c r="G633" s="152"/>
      <c r="H633" s="152"/>
      <c r="I633" s="152"/>
      <c r="J633" s="152"/>
      <c r="K633" s="152"/>
    </row>
    <row r="634" spans="3:11" ht="19.5" customHeight="1">
      <c r="C634" s="152"/>
      <c r="D634" s="152"/>
      <c r="E634" s="152"/>
      <c r="F634" s="152"/>
      <c r="G634" s="152"/>
      <c r="H634" s="152"/>
      <c r="I634" s="152"/>
      <c r="J634" s="152"/>
      <c r="K634" s="152"/>
    </row>
    <row r="635" spans="3:11" ht="19.5" customHeight="1">
      <c r="C635" s="152"/>
      <c r="D635" s="152"/>
      <c r="E635" s="152"/>
      <c r="F635" s="152"/>
      <c r="G635" s="152"/>
      <c r="H635" s="152"/>
      <c r="I635" s="152"/>
      <c r="J635" s="152"/>
      <c r="K635" s="152"/>
    </row>
    <row r="636" spans="3:11" ht="19.5" customHeight="1">
      <c r="C636" s="152"/>
      <c r="D636" s="152"/>
      <c r="E636" s="152"/>
      <c r="F636" s="152"/>
      <c r="G636" s="152"/>
      <c r="H636" s="152"/>
      <c r="I636" s="152"/>
      <c r="J636" s="152"/>
      <c r="K636" s="152"/>
    </row>
    <row r="637" spans="3:11" ht="19.5" customHeight="1">
      <c r="C637" s="152"/>
      <c r="D637" s="152"/>
      <c r="E637" s="152"/>
      <c r="F637" s="152"/>
      <c r="G637" s="152"/>
      <c r="H637" s="152"/>
      <c r="I637" s="152"/>
      <c r="J637" s="152"/>
      <c r="K637" s="152"/>
    </row>
    <row r="638" spans="3:11" ht="19.5" customHeight="1">
      <c r="C638" s="152"/>
      <c r="D638" s="152"/>
      <c r="E638" s="152"/>
      <c r="F638" s="152"/>
      <c r="G638" s="152"/>
      <c r="H638" s="152"/>
      <c r="I638" s="152"/>
      <c r="J638" s="152"/>
      <c r="K638" s="152"/>
    </row>
    <row r="639" spans="3:11" ht="19.5" customHeight="1">
      <c r="C639" s="152"/>
      <c r="D639" s="152"/>
      <c r="E639" s="152"/>
      <c r="F639" s="152"/>
      <c r="G639" s="152"/>
      <c r="H639" s="152"/>
      <c r="I639" s="152"/>
      <c r="J639" s="152"/>
      <c r="K639" s="152"/>
    </row>
    <row r="640" spans="3:11" ht="19.5" customHeight="1">
      <c r="C640" s="152"/>
      <c r="D640" s="152"/>
      <c r="E640" s="152"/>
      <c r="F640" s="152"/>
      <c r="G640" s="152"/>
      <c r="H640" s="152"/>
      <c r="I640" s="152"/>
      <c r="J640" s="152"/>
      <c r="K640" s="152"/>
    </row>
    <row r="641" spans="3:11" ht="19.5" customHeight="1">
      <c r="C641" s="152"/>
      <c r="D641" s="152"/>
      <c r="E641" s="152"/>
      <c r="F641" s="152"/>
      <c r="G641" s="152"/>
      <c r="H641" s="152"/>
      <c r="I641" s="152"/>
      <c r="J641" s="152"/>
      <c r="K641" s="152"/>
    </row>
    <row r="642" spans="3:11" ht="19.5" customHeight="1">
      <c r="C642" s="152"/>
      <c r="D642" s="152"/>
      <c r="E642" s="152"/>
      <c r="F642" s="152"/>
      <c r="G642" s="152"/>
      <c r="H642" s="152"/>
      <c r="I642" s="152"/>
      <c r="J642" s="152"/>
      <c r="K642" s="152"/>
    </row>
    <row r="643" spans="3:11" ht="19.5" customHeight="1">
      <c r="C643" s="152"/>
      <c r="D643" s="152"/>
      <c r="E643" s="152"/>
      <c r="F643" s="152"/>
      <c r="G643" s="152"/>
      <c r="H643" s="152"/>
      <c r="I643" s="152"/>
      <c r="J643" s="152"/>
      <c r="K643" s="152"/>
    </row>
    <row r="644" spans="3:11" ht="19.5" customHeight="1">
      <c r="C644" s="152"/>
      <c r="D644" s="152"/>
      <c r="E644" s="152"/>
      <c r="F644" s="152"/>
      <c r="G644" s="152"/>
      <c r="H644" s="152"/>
      <c r="I644" s="152"/>
      <c r="J644" s="152"/>
      <c r="K644" s="152"/>
    </row>
    <row r="645" spans="3:11" ht="19.5" customHeight="1">
      <c r="C645" s="152"/>
      <c r="D645" s="152"/>
      <c r="E645" s="152"/>
      <c r="F645" s="152"/>
      <c r="G645" s="152"/>
      <c r="H645" s="152"/>
      <c r="I645" s="152"/>
      <c r="J645" s="152"/>
      <c r="K645" s="152"/>
    </row>
    <row r="646" spans="3:11" ht="19.5" customHeight="1">
      <c r="C646" s="152"/>
      <c r="D646" s="152"/>
      <c r="E646" s="152"/>
      <c r="F646" s="152"/>
      <c r="G646" s="152"/>
      <c r="H646" s="152"/>
      <c r="I646" s="152"/>
      <c r="J646" s="152"/>
      <c r="K646" s="152"/>
    </row>
    <row r="647" spans="3:11" ht="19.5" customHeight="1">
      <c r="C647" s="152"/>
      <c r="D647" s="152"/>
      <c r="E647" s="152"/>
      <c r="F647" s="152"/>
      <c r="G647" s="152"/>
      <c r="H647" s="152"/>
      <c r="I647" s="152"/>
      <c r="J647" s="152"/>
      <c r="K647" s="152"/>
    </row>
    <row r="648" spans="3:11" ht="19.5" customHeight="1">
      <c r="C648" s="152"/>
      <c r="D648" s="152"/>
      <c r="E648" s="152"/>
      <c r="F648" s="152"/>
      <c r="G648" s="152"/>
      <c r="H648" s="152"/>
      <c r="I648" s="152"/>
      <c r="J648" s="152"/>
      <c r="K648" s="152"/>
    </row>
    <row r="649" spans="3:11" ht="19.5" customHeight="1">
      <c r="C649" s="152"/>
      <c r="D649" s="152"/>
      <c r="E649" s="152"/>
      <c r="F649" s="152"/>
      <c r="G649" s="152"/>
      <c r="H649" s="152"/>
      <c r="I649" s="152"/>
      <c r="J649" s="152"/>
      <c r="K649" s="152"/>
    </row>
    <row r="650" spans="3:11" ht="28.5" customHeight="1">
      <c r="C650" s="152"/>
      <c r="D650" s="152"/>
      <c r="E650" s="152"/>
      <c r="F650" s="152"/>
      <c r="G650" s="152"/>
      <c r="H650" s="152"/>
      <c r="I650" s="152"/>
      <c r="J650" s="152"/>
      <c r="K650" s="152"/>
    </row>
    <row r="651" spans="3:11" ht="28.5" customHeight="1">
      <c r="C651" s="152"/>
      <c r="D651" s="152"/>
      <c r="E651" s="152"/>
      <c r="F651" s="152"/>
      <c r="G651" s="152"/>
      <c r="H651" s="152"/>
      <c r="I651" s="152"/>
      <c r="J651" s="152"/>
      <c r="K651" s="152"/>
    </row>
    <row r="652" spans="3:11" ht="19.5" customHeight="1">
      <c r="C652" s="152"/>
      <c r="D652" s="152"/>
      <c r="E652" s="152"/>
      <c r="F652" s="152"/>
      <c r="G652" s="152"/>
      <c r="H652" s="152"/>
      <c r="I652" s="152"/>
      <c r="J652" s="152"/>
      <c r="K652" s="152"/>
    </row>
    <row r="653" spans="3:11" ht="19.5" customHeight="1">
      <c r="C653" s="152"/>
      <c r="D653" s="152"/>
      <c r="E653" s="152"/>
      <c r="F653" s="152"/>
      <c r="G653" s="152"/>
      <c r="H653" s="152"/>
      <c r="I653" s="152"/>
      <c r="J653" s="152"/>
      <c r="K653" s="152"/>
    </row>
    <row r="654" spans="3:11" ht="28.5" customHeight="1">
      <c r="C654" s="152"/>
      <c r="D654" s="152"/>
      <c r="E654" s="152"/>
      <c r="F654" s="152"/>
      <c r="G654" s="152"/>
      <c r="H654" s="152"/>
      <c r="I654" s="152"/>
      <c r="J654" s="152"/>
      <c r="K654" s="152"/>
    </row>
    <row r="655" spans="3:11" ht="19.5" customHeight="1">
      <c r="C655" s="152"/>
      <c r="D655" s="152"/>
      <c r="E655" s="152"/>
      <c r="F655" s="152"/>
      <c r="G655" s="152"/>
      <c r="H655" s="152"/>
      <c r="I655" s="152"/>
      <c r="J655" s="152"/>
      <c r="K655" s="152"/>
    </row>
    <row r="656" spans="3:11" ht="19.5" customHeight="1">
      <c r="C656" s="152"/>
      <c r="D656" s="152"/>
      <c r="E656" s="152"/>
      <c r="F656" s="152"/>
      <c r="G656" s="152"/>
      <c r="H656" s="152"/>
      <c r="I656" s="152"/>
      <c r="J656" s="152"/>
      <c r="K656" s="152"/>
    </row>
    <row r="657" spans="3:11" ht="19.5" customHeight="1">
      <c r="C657" s="152"/>
      <c r="D657" s="152"/>
      <c r="E657" s="152"/>
      <c r="F657" s="152"/>
      <c r="G657" s="152"/>
      <c r="H657" s="152"/>
      <c r="I657" s="152"/>
      <c r="J657" s="152"/>
      <c r="K657" s="152"/>
    </row>
    <row r="658" spans="3:11" ht="19.5" customHeight="1">
      <c r="C658" s="152"/>
      <c r="D658" s="152"/>
      <c r="E658" s="152"/>
      <c r="F658" s="152"/>
      <c r="G658" s="152"/>
      <c r="H658" s="152"/>
      <c r="I658" s="152"/>
      <c r="J658" s="152"/>
      <c r="K658" s="152"/>
    </row>
    <row r="659" spans="3:11" ht="19.5" customHeight="1">
      <c r="C659" s="152"/>
      <c r="D659" s="152"/>
      <c r="E659" s="152"/>
      <c r="F659" s="152"/>
      <c r="G659" s="152"/>
      <c r="H659" s="152"/>
      <c r="I659" s="152"/>
      <c r="J659" s="152"/>
      <c r="K659" s="152"/>
    </row>
    <row r="660" spans="3:11" ht="19.5" customHeight="1">
      <c r="C660" s="152"/>
      <c r="D660" s="152"/>
      <c r="E660" s="152"/>
      <c r="F660" s="152"/>
      <c r="G660" s="152"/>
      <c r="H660" s="152"/>
      <c r="I660" s="152"/>
      <c r="J660" s="152"/>
      <c r="K660" s="152"/>
    </row>
    <row r="661" spans="3:11" ht="19.5" customHeight="1">
      <c r="C661" s="152"/>
      <c r="D661" s="152"/>
      <c r="E661" s="152"/>
      <c r="F661" s="152"/>
      <c r="G661" s="152"/>
      <c r="H661" s="152"/>
      <c r="I661" s="152"/>
      <c r="J661" s="152"/>
      <c r="K661" s="152"/>
    </row>
    <row r="662" spans="3:11" ht="19.5" customHeight="1">
      <c r="C662" s="152"/>
      <c r="D662" s="152"/>
      <c r="E662" s="152"/>
      <c r="F662" s="152"/>
      <c r="G662" s="152"/>
      <c r="H662" s="152"/>
      <c r="I662" s="152"/>
      <c r="J662" s="152"/>
      <c r="K662" s="152"/>
    </row>
    <row r="663" spans="3:11" ht="19.5" customHeight="1">
      <c r="C663" s="152"/>
      <c r="D663" s="152"/>
      <c r="E663" s="152"/>
      <c r="F663" s="152"/>
      <c r="G663" s="152"/>
      <c r="H663" s="152"/>
      <c r="I663" s="152"/>
      <c r="J663" s="152"/>
      <c r="K663" s="152"/>
    </row>
    <row r="664" spans="3:11" ht="19.5" customHeight="1">
      <c r="C664" s="152"/>
      <c r="D664" s="152"/>
      <c r="E664" s="152"/>
      <c r="F664" s="152"/>
      <c r="G664" s="152"/>
      <c r="H664" s="152"/>
      <c r="I664" s="152"/>
      <c r="J664" s="152"/>
      <c r="K664" s="152"/>
    </row>
    <row r="665" spans="3:11" ht="19.5" customHeight="1">
      <c r="C665" s="152"/>
      <c r="D665" s="152"/>
      <c r="E665" s="152"/>
      <c r="F665" s="152"/>
      <c r="G665" s="152"/>
      <c r="H665" s="152"/>
      <c r="I665" s="152"/>
      <c r="J665" s="152"/>
      <c r="K665" s="152"/>
    </row>
    <row r="666" spans="3:11" ht="19.5" customHeight="1">
      <c r="C666" s="152"/>
      <c r="D666" s="152"/>
      <c r="E666" s="152"/>
      <c r="F666" s="152"/>
      <c r="G666" s="152"/>
      <c r="H666" s="152"/>
      <c r="I666" s="152"/>
      <c r="J666" s="152"/>
      <c r="K666" s="152"/>
    </row>
    <row r="667" spans="3:11" ht="19.5" customHeight="1">
      <c r="C667" s="152"/>
      <c r="D667" s="152"/>
      <c r="E667" s="152"/>
      <c r="F667" s="152"/>
      <c r="G667" s="152"/>
      <c r="H667" s="152"/>
      <c r="I667" s="152"/>
      <c r="J667" s="152"/>
      <c r="K667" s="152"/>
    </row>
    <row r="668" spans="3:11" ht="19.5" customHeight="1">
      <c r="C668" s="152"/>
      <c r="D668" s="152"/>
      <c r="E668" s="152"/>
      <c r="F668" s="152"/>
      <c r="G668" s="152"/>
      <c r="H668" s="152"/>
      <c r="I668" s="152"/>
      <c r="J668" s="152"/>
      <c r="K668" s="152"/>
    </row>
    <row r="669" spans="3:11" ht="19.5" customHeight="1">
      <c r="C669" s="152"/>
      <c r="D669" s="152"/>
      <c r="E669" s="152"/>
      <c r="F669" s="152"/>
      <c r="G669" s="152"/>
      <c r="H669" s="152"/>
      <c r="I669" s="152"/>
      <c r="J669" s="152"/>
      <c r="K669" s="152"/>
    </row>
    <row r="670" spans="3:11" ht="19.5" customHeight="1">
      <c r="C670" s="152"/>
      <c r="D670" s="152"/>
      <c r="E670" s="152"/>
      <c r="F670" s="152"/>
      <c r="G670" s="152"/>
      <c r="H670" s="152"/>
      <c r="I670" s="152"/>
      <c r="J670" s="152"/>
      <c r="K670" s="152"/>
    </row>
    <row r="671" spans="3:11" ht="19.5" customHeight="1">
      <c r="C671" s="152"/>
      <c r="D671" s="152"/>
      <c r="E671" s="152"/>
      <c r="F671" s="152"/>
      <c r="G671" s="152"/>
      <c r="H671" s="152"/>
      <c r="I671" s="152"/>
      <c r="J671" s="152"/>
      <c r="K671" s="152"/>
    </row>
    <row r="672" spans="3:11" ht="19.5" customHeight="1">
      <c r="C672" s="152"/>
      <c r="D672" s="152"/>
      <c r="E672" s="152"/>
      <c r="F672" s="152"/>
      <c r="G672" s="152"/>
      <c r="H672" s="152"/>
      <c r="I672" s="152"/>
      <c r="J672" s="152"/>
      <c r="K672" s="152"/>
    </row>
    <row r="673" spans="3:11" ht="19.5" customHeight="1">
      <c r="C673" s="152"/>
      <c r="D673" s="152"/>
      <c r="E673" s="152"/>
      <c r="F673" s="152"/>
      <c r="G673" s="152"/>
      <c r="H673" s="152"/>
      <c r="I673" s="152"/>
      <c r="J673" s="152"/>
      <c r="K673" s="152"/>
    </row>
    <row r="674" spans="3:11" ht="19.5" customHeight="1">
      <c r="C674" s="152"/>
      <c r="D674" s="152"/>
      <c r="E674" s="152"/>
      <c r="F674" s="152"/>
      <c r="G674" s="152"/>
      <c r="H674" s="152"/>
      <c r="I674" s="152"/>
      <c r="J674" s="152"/>
      <c r="K674" s="152"/>
    </row>
    <row r="675" spans="3:11" ht="19.5" customHeight="1">
      <c r="C675" s="152"/>
      <c r="D675" s="152"/>
      <c r="E675" s="152"/>
      <c r="F675" s="152"/>
      <c r="G675" s="152"/>
      <c r="H675" s="152"/>
      <c r="I675" s="152"/>
      <c r="J675" s="152"/>
      <c r="K675" s="152"/>
    </row>
    <row r="676" spans="3:11" ht="19.5" customHeight="1">
      <c r="C676" s="152"/>
      <c r="D676" s="152"/>
      <c r="E676" s="152"/>
      <c r="F676" s="152"/>
      <c r="G676" s="152"/>
      <c r="H676" s="152"/>
      <c r="I676" s="152"/>
      <c r="J676" s="152"/>
      <c r="K676" s="152"/>
    </row>
    <row r="677" spans="3:11" ht="19.5" customHeight="1">
      <c r="C677" s="152"/>
      <c r="D677" s="152"/>
      <c r="E677" s="152"/>
      <c r="F677" s="152"/>
      <c r="G677" s="152"/>
      <c r="H677" s="152"/>
      <c r="I677" s="152"/>
      <c r="J677" s="152"/>
      <c r="K677" s="152"/>
    </row>
    <row r="678" spans="3:11" ht="19.5" customHeight="1">
      <c r="C678" s="152"/>
      <c r="D678" s="152"/>
      <c r="E678" s="152"/>
      <c r="F678" s="152"/>
      <c r="G678" s="152"/>
      <c r="H678" s="152"/>
      <c r="I678" s="152"/>
      <c r="J678" s="152"/>
      <c r="K678" s="152"/>
    </row>
    <row r="679" spans="3:11" ht="19.5" customHeight="1">
      <c r="C679" s="152"/>
      <c r="D679" s="152"/>
      <c r="E679" s="152"/>
      <c r="F679" s="152"/>
      <c r="G679" s="152"/>
      <c r="H679" s="152"/>
      <c r="I679" s="152"/>
      <c r="J679" s="152"/>
      <c r="K679" s="152"/>
    </row>
    <row r="680" spans="3:11" ht="19.5" customHeight="1">
      <c r="C680" s="152"/>
      <c r="D680" s="152"/>
      <c r="E680" s="152"/>
      <c r="F680" s="152"/>
      <c r="G680" s="152"/>
      <c r="H680" s="152"/>
      <c r="I680" s="152"/>
      <c r="J680" s="152"/>
      <c r="K680" s="152"/>
    </row>
    <row r="681" spans="3:11" ht="19.5" customHeight="1">
      <c r="C681" s="152"/>
      <c r="D681" s="152"/>
      <c r="E681" s="152"/>
      <c r="F681" s="152"/>
      <c r="G681" s="152"/>
      <c r="H681" s="152"/>
      <c r="I681" s="152"/>
      <c r="J681" s="152"/>
      <c r="K681" s="152"/>
    </row>
    <row r="682" spans="3:11" ht="19.5" customHeight="1">
      <c r="C682" s="152"/>
      <c r="D682" s="152"/>
      <c r="E682" s="152"/>
      <c r="F682" s="152"/>
      <c r="G682" s="152"/>
      <c r="H682" s="152"/>
      <c r="I682" s="152"/>
      <c r="J682" s="152"/>
      <c r="K682" s="152"/>
    </row>
    <row r="683" spans="3:11" ht="19.5" customHeight="1">
      <c r="C683" s="152"/>
      <c r="D683" s="152"/>
      <c r="E683" s="152"/>
      <c r="F683" s="152"/>
      <c r="G683" s="152"/>
      <c r="H683" s="152"/>
      <c r="I683" s="152"/>
      <c r="J683" s="152"/>
      <c r="K683" s="152"/>
    </row>
    <row r="684" spans="3:11" ht="19.5" customHeight="1">
      <c r="C684" s="152"/>
      <c r="D684" s="152"/>
      <c r="E684" s="152"/>
      <c r="F684" s="152"/>
      <c r="G684" s="152"/>
      <c r="H684" s="152"/>
      <c r="I684" s="152"/>
      <c r="J684" s="152"/>
      <c r="K684" s="152"/>
    </row>
    <row r="685" spans="3:11" ht="19.5" customHeight="1">
      <c r="C685" s="152"/>
      <c r="D685" s="152"/>
      <c r="E685" s="152"/>
      <c r="F685" s="152"/>
      <c r="G685" s="152"/>
      <c r="H685" s="152"/>
      <c r="I685" s="152"/>
      <c r="J685" s="152"/>
      <c r="K685" s="152"/>
    </row>
    <row r="686" spans="3:11" ht="28.5" customHeight="1">
      <c r="C686" s="152"/>
      <c r="D686" s="152"/>
      <c r="E686" s="152"/>
      <c r="F686" s="152"/>
      <c r="G686" s="152"/>
      <c r="H686" s="152"/>
      <c r="I686" s="152"/>
      <c r="J686" s="152"/>
      <c r="K686" s="152"/>
    </row>
    <row r="687" spans="3:11" ht="19.5" customHeight="1">
      <c r="C687" s="152"/>
      <c r="D687" s="152"/>
      <c r="E687" s="152"/>
      <c r="F687" s="152"/>
      <c r="G687" s="152"/>
      <c r="H687" s="152"/>
      <c r="I687" s="152"/>
      <c r="J687" s="152"/>
      <c r="K687" s="152"/>
    </row>
    <row r="688" spans="3:11" ht="19.5" customHeight="1">
      <c r="C688" s="152"/>
      <c r="D688" s="152"/>
      <c r="E688" s="152"/>
      <c r="F688" s="152"/>
      <c r="G688" s="152"/>
      <c r="H688" s="152"/>
      <c r="I688" s="152"/>
      <c r="J688" s="152"/>
      <c r="K688" s="152"/>
    </row>
    <row r="689" spans="3:11" ht="19.5" customHeight="1">
      <c r="C689" s="152"/>
      <c r="D689" s="152"/>
      <c r="E689" s="152"/>
      <c r="F689" s="152"/>
      <c r="G689" s="152"/>
      <c r="H689" s="152"/>
      <c r="I689" s="152"/>
      <c r="J689" s="152"/>
      <c r="K689" s="152"/>
    </row>
    <row r="690" spans="3:11" ht="19.5" customHeight="1">
      <c r="C690" s="152"/>
      <c r="D690" s="152"/>
      <c r="E690" s="152"/>
      <c r="F690" s="152"/>
      <c r="G690" s="152"/>
      <c r="H690" s="152"/>
      <c r="I690" s="152"/>
      <c r="J690" s="152"/>
      <c r="K690" s="152"/>
    </row>
    <row r="691" spans="3:11" ht="19.5" customHeight="1">
      <c r="C691" s="152"/>
      <c r="D691" s="152"/>
      <c r="E691" s="152"/>
      <c r="F691" s="152"/>
      <c r="G691" s="152"/>
      <c r="H691" s="152"/>
      <c r="I691" s="152"/>
      <c r="J691" s="152"/>
      <c r="K691" s="152"/>
    </row>
    <row r="692" spans="3:11" ht="19.5" customHeight="1">
      <c r="C692" s="152"/>
      <c r="D692" s="152"/>
      <c r="E692" s="152"/>
      <c r="F692" s="152"/>
      <c r="G692" s="152"/>
      <c r="H692" s="152"/>
      <c r="I692" s="152"/>
      <c r="J692" s="152"/>
      <c r="K692" s="152"/>
    </row>
    <row r="693" spans="3:11" ht="19.5" customHeight="1">
      <c r="C693" s="152"/>
      <c r="D693" s="152"/>
      <c r="E693" s="152"/>
      <c r="F693" s="152"/>
      <c r="G693" s="152"/>
      <c r="H693" s="152"/>
      <c r="I693" s="152"/>
      <c r="J693" s="152"/>
      <c r="K693" s="152"/>
    </row>
    <row r="694" spans="3:11" ht="19.5" customHeight="1">
      <c r="C694" s="152"/>
      <c r="D694" s="152"/>
      <c r="E694" s="152"/>
      <c r="F694" s="152"/>
      <c r="G694" s="152"/>
      <c r="H694" s="152"/>
      <c r="I694" s="152"/>
      <c r="J694" s="152"/>
      <c r="K694" s="152"/>
    </row>
    <row r="695" spans="3:11" ht="19.5" customHeight="1">
      <c r="C695" s="152"/>
      <c r="D695" s="152"/>
      <c r="E695" s="152"/>
      <c r="F695" s="152"/>
      <c r="G695" s="152"/>
      <c r="H695" s="152"/>
      <c r="I695" s="152"/>
      <c r="J695" s="152"/>
      <c r="K695" s="152"/>
    </row>
    <row r="696" spans="3:11" ht="19.5" customHeight="1">
      <c r="C696" s="152"/>
      <c r="D696" s="152"/>
      <c r="E696" s="152"/>
      <c r="F696" s="152"/>
      <c r="G696" s="152"/>
      <c r="H696" s="152"/>
      <c r="I696" s="152"/>
      <c r="J696" s="152"/>
      <c r="K696" s="152"/>
    </row>
    <row r="697" spans="3:11" ht="19.5" customHeight="1">
      <c r="C697" s="152"/>
      <c r="D697" s="152"/>
      <c r="E697" s="152"/>
      <c r="F697" s="152"/>
      <c r="G697" s="152"/>
      <c r="H697" s="152"/>
      <c r="I697" s="152"/>
      <c r="J697" s="152"/>
      <c r="K697" s="152"/>
    </row>
    <row r="698" spans="3:11" ht="19.5" customHeight="1">
      <c r="C698" s="152"/>
      <c r="D698" s="152"/>
      <c r="E698" s="152"/>
      <c r="F698" s="152"/>
      <c r="G698" s="152"/>
      <c r="H698" s="152"/>
      <c r="I698" s="152"/>
      <c r="J698" s="152"/>
      <c r="K698" s="152"/>
    </row>
    <row r="699" spans="3:11" ht="19.5" customHeight="1">
      <c r="C699" s="152"/>
      <c r="D699" s="152"/>
      <c r="E699" s="152"/>
      <c r="F699" s="152"/>
      <c r="G699" s="152"/>
      <c r="H699" s="152"/>
      <c r="I699" s="152"/>
      <c r="J699" s="152"/>
      <c r="K699" s="152"/>
    </row>
    <row r="700" spans="3:11" ht="19.5" customHeight="1">
      <c r="C700" s="152"/>
      <c r="D700" s="152"/>
      <c r="E700" s="152"/>
      <c r="F700" s="152"/>
      <c r="G700" s="152"/>
      <c r="H700" s="152"/>
      <c r="I700" s="152"/>
      <c r="J700" s="152"/>
      <c r="K700" s="152"/>
    </row>
    <row r="701" spans="3:11" ht="19.5" customHeight="1">
      <c r="C701" s="152"/>
      <c r="D701" s="152"/>
      <c r="E701" s="152"/>
      <c r="F701" s="152"/>
      <c r="G701" s="152"/>
      <c r="H701" s="152"/>
      <c r="I701" s="152"/>
      <c r="J701" s="152"/>
      <c r="K701" s="152"/>
    </row>
    <row r="702" spans="3:11" ht="19.5" customHeight="1">
      <c r="C702" s="152"/>
      <c r="D702" s="152"/>
      <c r="E702" s="152"/>
      <c r="F702" s="152"/>
      <c r="G702" s="152"/>
      <c r="H702" s="152"/>
      <c r="I702" s="152"/>
      <c r="J702" s="152"/>
      <c r="K702" s="152"/>
    </row>
    <row r="703" spans="3:11" ht="19.5" customHeight="1">
      <c r="C703" s="152"/>
      <c r="D703" s="152"/>
      <c r="E703" s="152"/>
      <c r="F703" s="152"/>
      <c r="G703" s="152"/>
      <c r="H703" s="152"/>
      <c r="I703" s="152"/>
      <c r="J703" s="152"/>
      <c r="K703" s="152"/>
    </row>
    <row r="704" spans="3:11" ht="19.5" customHeight="1">
      <c r="C704" s="152"/>
      <c r="D704" s="152"/>
      <c r="E704" s="152"/>
      <c r="F704" s="152"/>
      <c r="G704" s="152"/>
      <c r="H704" s="152"/>
      <c r="I704" s="152"/>
      <c r="J704" s="152"/>
      <c r="K704" s="152"/>
    </row>
    <row r="705" spans="3:11" ht="19.5" customHeight="1">
      <c r="C705" s="152"/>
      <c r="D705" s="152"/>
      <c r="E705" s="152"/>
      <c r="F705" s="152"/>
      <c r="G705" s="152"/>
      <c r="H705" s="152"/>
      <c r="I705" s="152"/>
      <c r="J705" s="152"/>
      <c r="K705" s="152"/>
    </row>
    <row r="706" s="157" customFormat="1" ht="19.5" customHeight="1"/>
    <row r="707" spans="3:11" ht="19.5" customHeight="1">
      <c r="C707" s="152"/>
      <c r="D707" s="152"/>
      <c r="E707" s="152"/>
      <c r="F707" s="152"/>
      <c r="G707" s="152"/>
      <c r="H707" s="152"/>
      <c r="I707" s="152"/>
      <c r="J707" s="152"/>
      <c r="K707" s="152"/>
    </row>
    <row r="708" spans="3:11" ht="19.5" customHeight="1">
      <c r="C708" s="152"/>
      <c r="D708" s="152"/>
      <c r="E708" s="152"/>
      <c r="F708" s="152"/>
      <c r="G708" s="152"/>
      <c r="H708" s="152"/>
      <c r="I708" s="152"/>
      <c r="J708" s="152"/>
      <c r="K708" s="152"/>
    </row>
    <row r="709" spans="3:11" ht="19.5" customHeight="1">
      <c r="C709" s="152"/>
      <c r="D709" s="152"/>
      <c r="E709" s="152"/>
      <c r="F709" s="152"/>
      <c r="G709" s="152"/>
      <c r="H709" s="152"/>
      <c r="I709" s="152"/>
      <c r="J709" s="152"/>
      <c r="K709" s="152"/>
    </row>
    <row r="710" spans="3:11" ht="19.5" customHeight="1">
      <c r="C710" s="152"/>
      <c r="D710" s="152"/>
      <c r="E710" s="152"/>
      <c r="F710" s="152"/>
      <c r="G710" s="152"/>
      <c r="H710" s="152"/>
      <c r="I710" s="152"/>
      <c r="J710" s="152"/>
      <c r="K710" s="152"/>
    </row>
    <row r="711" spans="3:11" ht="19.5" customHeight="1">
      <c r="C711" s="152"/>
      <c r="D711" s="152"/>
      <c r="E711" s="152"/>
      <c r="F711" s="152"/>
      <c r="G711" s="152"/>
      <c r="H711" s="152"/>
      <c r="I711" s="152"/>
      <c r="J711" s="152"/>
      <c r="K711" s="152"/>
    </row>
    <row r="712" spans="3:11" ht="19.5" customHeight="1">
      <c r="C712" s="152"/>
      <c r="D712" s="152"/>
      <c r="E712" s="152"/>
      <c r="F712" s="152"/>
      <c r="G712" s="152"/>
      <c r="H712" s="152"/>
      <c r="I712" s="152"/>
      <c r="J712" s="152"/>
      <c r="K712" s="152"/>
    </row>
    <row r="713" spans="3:11" ht="19.5" customHeight="1">
      <c r="C713" s="152"/>
      <c r="D713" s="152"/>
      <c r="E713" s="152"/>
      <c r="F713" s="152"/>
      <c r="G713" s="152"/>
      <c r="H713" s="152"/>
      <c r="I713" s="152"/>
      <c r="J713" s="152"/>
      <c r="K713" s="152"/>
    </row>
    <row r="714" spans="3:11" ht="28.5" customHeight="1">
      <c r="C714" s="152"/>
      <c r="D714" s="152"/>
      <c r="E714" s="152"/>
      <c r="F714" s="152"/>
      <c r="G714" s="152"/>
      <c r="H714" s="152"/>
      <c r="I714" s="152"/>
      <c r="J714" s="152"/>
      <c r="K714" s="152"/>
    </row>
    <row r="715" spans="3:11" ht="19.5" customHeight="1">
      <c r="C715" s="152"/>
      <c r="D715" s="152"/>
      <c r="E715" s="152"/>
      <c r="F715" s="152"/>
      <c r="G715" s="152"/>
      <c r="H715" s="152"/>
      <c r="I715" s="152"/>
      <c r="J715" s="152"/>
      <c r="K715" s="152"/>
    </row>
    <row r="716" spans="3:11" ht="19.5" customHeight="1">
      <c r="C716" s="152"/>
      <c r="D716" s="152"/>
      <c r="E716" s="152"/>
      <c r="F716" s="152"/>
      <c r="G716" s="152"/>
      <c r="H716" s="152"/>
      <c r="I716" s="152"/>
      <c r="J716" s="152"/>
      <c r="K716" s="152"/>
    </row>
    <row r="717" spans="3:11" ht="19.5" customHeight="1">
      <c r="C717" s="152"/>
      <c r="D717" s="152"/>
      <c r="E717" s="152"/>
      <c r="F717" s="152"/>
      <c r="G717" s="152"/>
      <c r="H717" s="152"/>
      <c r="I717" s="152"/>
      <c r="J717" s="152"/>
      <c r="K717" s="152"/>
    </row>
    <row r="718" spans="3:11" ht="19.5" customHeight="1">
      <c r="C718" s="152"/>
      <c r="D718" s="152"/>
      <c r="E718" s="152"/>
      <c r="F718" s="152"/>
      <c r="G718" s="152"/>
      <c r="H718" s="152"/>
      <c r="I718" s="152"/>
      <c r="J718" s="152"/>
      <c r="K718" s="152"/>
    </row>
    <row r="719" spans="3:11" ht="19.5" customHeight="1">
      <c r="C719" s="152"/>
      <c r="D719" s="152"/>
      <c r="E719" s="152"/>
      <c r="F719" s="152"/>
      <c r="G719" s="152"/>
      <c r="H719" s="152"/>
      <c r="I719" s="152"/>
      <c r="J719" s="152"/>
      <c r="K719" s="152"/>
    </row>
    <row r="720" spans="3:11" ht="19.5" customHeight="1">
      <c r="C720" s="152"/>
      <c r="D720" s="152"/>
      <c r="E720" s="152"/>
      <c r="F720" s="152"/>
      <c r="G720" s="152"/>
      <c r="H720" s="152"/>
      <c r="I720" s="152"/>
      <c r="J720" s="152"/>
      <c r="K720" s="152"/>
    </row>
    <row r="721" spans="3:11" ht="19.5" customHeight="1">
      <c r="C721" s="152"/>
      <c r="D721" s="152"/>
      <c r="E721" s="152"/>
      <c r="F721" s="152"/>
      <c r="G721" s="152"/>
      <c r="H721" s="152"/>
      <c r="I721" s="152"/>
      <c r="J721" s="152"/>
      <c r="K721" s="152"/>
    </row>
    <row r="722" spans="3:11" ht="19.5" customHeight="1">
      <c r="C722" s="152"/>
      <c r="D722" s="152"/>
      <c r="E722" s="152"/>
      <c r="F722" s="152"/>
      <c r="G722" s="152"/>
      <c r="H722" s="152"/>
      <c r="I722" s="152"/>
      <c r="J722" s="152"/>
      <c r="K722" s="152"/>
    </row>
    <row r="723" spans="3:11" ht="19.5" customHeight="1">
      <c r="C723" s="152"/>
      <c r="D723" s="152"/>
      <c r="E723" s="152"/>
      <c r="F723" s="152"/>
      <c r="G723" s="152"/>
      <c r="H723" s="152"/>
      <c r="I723" s="152"/>
      <c r="J723" s="152"/>
      <c r="K723" s="152"/>
    </row>
    <row r="724" spans="3:11" ht="19.5" customHeight="1">
      <c r="C724" s="152"/>
      <c r="D724" s="152"/>
      <c r="E724" s="152"/>
      <c r="F724" s="152"/>
      <c r="G724" s="152"/>
      <c r="H724" s="152"/>
      <c r="I724" s="152"/>
      <c r="J724" s="152"/>
      <c r="K724" s="152"/>
    </row>
    <row r="725" spans="3:11" ht="19.5" customHeight="1">
      <c r="C725" s="152"/>
      <c r="D725" s="152"/>
      <c r="E725" s="152"/>
      <c r="F725" s="152"/>
      <c r="G725" s="152"/>
      <c r="H725" s="152"/>
      <c r="I725" s="152"/>
      <c r="J725" s="152"/>
      <c r="K725" s="152"/>
    </row>
    <row r="726" spans="3:11" ht="19.5" customHeight="1">
      <c r="C726" s="152"/>
      <c r="D726" s="152"/>
      <c r="E726" s="152"/>
      <c r="F726" s="152"/>
      <c r="G726" s="152"/>
      <c r="H726" s="152"/>
      <c r="I726" s="152"/>
      <c r="J726" s="152"/>
      <c r="K726" s="152"/>
    </row>
    <row r="727" spans="3:11" ht="19.5" customHeight="1">
      <c r="C727" s="152"/>
      <c r="D727" s="152"/>
      <c r="E727" s="152"/>
      <c r="F727" s="152"/>
      <c r="G727" s="152"/>
      <c r="H727" s="152"/>
      <c r="I727" s="152"/>
      <c r="J727" s="152"/>
      <c r="K727" s="152"/>
    </row>
    <row r="728" spans="3:11" ht="19.5" customHeight="1">
      <c r="C728" s="152"/>
      <c r="D728" s="152"/>
      <c r="E728" s="152"/>
      <c r="F728" s="152"/>
      <c r="G728" s="152"/>
      <c r="H728" s="152"/>
      <c r="I728" s="152"/>
      <c r="J728" s="152"/>
      <c r="K728" s="152"/>
    </row>
    <row r="729" spans="3:11" ht="19.5" customHeight="1">
      <c r="C729" s="152"/>
      <c r="D729" s="152"/>
      <c r="E729" s="152"/>
      <c r="F729" s="152"/>
      <c r="G729" s="152"/>
      <c r="H729" s="152"/>
      <c r="I729" s="152"/>
      <c r="J729" s="152"/>
      <c r="K729" s="152"/>
    </row>
    <row r="730" spans="3:11" ht="19.5" customHeight="1">
      <c r="C730" s="152"/>
      <c r="D730" s="152"/>
      <c r="E730" s="152"/>
      <c r="F730" s="152"/>
      <c r="G730" s="152"/>
      <c r="H730" s="152"/>
      <c r="I730" s="152"/>
      <c r="J730" s="152"/>
      <c r="K730" s="152"/>
    </row>
    <row r="731" spans="3:11" ht="19.5" customHeight="1">
      <c r="C731" s="152"/>
      <c r="D731" s="152"/>
      <c r="E731" s="152"/>
      <c r="F731" s="152"/>
      <c r="G731" s="152"/>
      <c r="H731" s="152"/>
      <c r="I731" s="152"/>
      <c r="J731" s="152"/>
      <c r="K731" s="152"/>
    </row>
    <row r="732" spans="3:11" ht="19.5" customHeight="1">
      <c r="C732" s="152"/>
      <c r="D732" s="152"/>
      <c r="E732" s="152"/>
      <c r="F732" s="152"/>
      <c r="G732" s="152"/>
      <c r="H732" s="152"/>
      <c r="I732" s="152"/>
      <c r="J732" s="152"/>
      <c r="K732" s="152"/>
    </row>
    <row r="733" spans="3:11" ht="19.5" customHeight="1">
      <c r="C733" s="152"/>
      <c r="D733" s="152"/>
      <c r="E733" s="152"/>
      <c r="F733" s="152"/>
      <c r="G733" s="152"/>
      <c r="H733" s="152"/>
      <c r="I733" s="152"/>
      <c r="J733" s="152"/>
      <c r="K733" s="152"/>
    </row>
    <row r="734" spans="3:11" ht="19.5" customHeight="1">
      <c r="C734" s="152"/>
      <c r="D734" s="152"/>
      <c r="E734" s="152"/>
      <c r="F734" s="152"/>
      <c r="G734" s="152"/>
      <c r="H734" s="152"/>
      <c r="I734" s="152"/>
      <c r="J734" s="152"/>
      <c r="K734" s="152"/>
    </row>
    <row r="735" spans="3:11" ht="19.5" customHeight="1">
      <c r="C735" s="152"/>
      <c r="D735" s="152"/>
      <c r="E735" s="152"/>
      <c r="F735" s="152"/>
      <c r="G735" s="152"/>
      <c r="H735" s="152"/>
      <c r="I735" s="152"/>
      <c r="J735" s="152"/>
      <c r="K735" s="152"/>
    </row>
    <row r="736" spans="3:11" ht="19.5" customHeight="1">
      <c r="C736" s="152"/>
      <c r="D736" s="152"/>
      <c r="E736" s="152"/>
      <c r="F736" s="152"/>
      <c r="G736" s="152"/>
      <c r="H736" s="152"/>
      <c r="I736" s="152"/>
      <c r="J736" s="152"/>
      <c r="K736" s="152"/>
    </row>
    <row r="737" spans="3:11" ht="19.5" customHeight="1">
      <c r="C737" s="152"/>
      <c r="D737" s="152"/>
      <c r="E737" s="152"/>
      <c r="F737" s="152"/>
      <c r="G737" s="152"/>
      <c r="H737" s="152"/>
      <c r="I737" s="152"/>
      <c r="J737" s="152"/>
      <c r="K737" s="152"/>
    </row>
    <row r="738" spans="3:11" ht="19.5" customHeight="1">
      <c r="C738" s="152"/>
      <c r="D738" s="152"/>
      <c r="E738" s="152"/>
      <c r="F738" s="152"/>
      <c r="G738" s="152"/>
      <c r="H738" s="152"/>
      <c r="I738" s="152"/>
      <c r="J738" s="152"/>
      <c r="K738" s="152"/>
    </row>
    <row r="739" spans="3:11" ht="19.5" customHeight="1">
      <c r="C739" s="152"/>
      <c r="D739" s="152"/>
      <c r="E739" s="152"/>
      <c r="F739" s="152"/>
      <c r="G739" s="152"/>
      <c r="H739" s="152"/>
      <c r="I739" s="152"/>
      <c r="J739" s="152"/>
      <c r="K739" s="152"/>
    </row>
    <row r="740" spans="3:11" ht="19.5" customHeight="1">
      <c r="C740" s="152"/>
      <c r="D740" s="152"/>
      <c r="E740" s="152"/>
      <c r="F740" s="152"/>
      <c r="G740" s="152"/>
      <c r="H740" s="152"/>
      <c r="I740" s="152"/>
      <c r="J740" s="152"/>
      <c r="K740" s="152"/>
    </row>
    <row r="741" spans="3:11" ht="19.5" customHeight="1">
      <c r="C741" s="152"/>
      <c r="D741" s="152"/>
      <c r="E741" s="152"/>
      <c r="F741" s="152"/>
      <c r="G741" s="152"/>
      <c r="H741" s="152"/>
      <c r="I741" s="152"/>
      <c r="J741" s="152"/>
      <c r="K741" s="152"/>
    </row>
    <row r="742" spans="3:11" ht="19.5" customHeight="1">
      <c r="C742" s="152"/>
      <c r="D742" s="152"/>
      <c r="E742" s="152"/>
      <c r="F742" s="152"/>
      <c r="G742" s="152"/>
      <c r="H742" s="152"/>
      <c r="I742" s="152"/>
      <c r="J742" s="152"/>
      <c r="K742" s="152"/>
    </row>
    <row r="743" spans="3:11" ht="19.5" customHeight="1">
      <c r="C743" s="152"/>
      <c r="D743" s="152"/>
      <c r="E743" s="152"/>
      <c r="F743" s="152"/>
      <c r="G743" s="152"/>
      <c r="H743" s="152"/>
      <c r="I743" s="152"/>
      <c r="J743" s="152"/>
      <c r="K743" s="152"/>
    </row>
    <row r="744" spans="3:11" ht="19.5" customHeight="1">
      <c r="C744" s="152"/>
      <c r="D744" s="152"/>
      <c r="E744" s="152"/>
      <c r="F744" s="152"/>
      <c r="G744" s="152"/>
      <c r="H744" s="152"/>
      <c r="I744" s="152"/>
      <c r="J744" s="152"/>
      <c r="K744" s="152"/>
    </row>
    <row r="745" s="157" customFormat="1" ht="16.5" customHeight="1"/>
    <row r="746" s="233" customFormat="1" ht="19.5" customHeight="1"/>
    <row r="747" spans="3:11" ht="9.75" customHeight="1">
      <c r="C747" s="152"/>
      <c r="D747" s="152"/>
      <c r="E747" s="152"/>
      <c r="F747" s="152"/>
      <c r="G747" s="152"/>
      <c r="H747" s="152"/>
      <c r="I747" s="152"/>
      <c r="J747" s="152"/>
      <c r="K747" s="152"/>
    </row>
    <row r="748" s="41" customFormat="1" ht="19.5" customHeight="1"/>
    <row r="749" spans="3:11" ht="19.5" customHeight="1">
      <c r="C749" s="152"/>
      <c r="D749" s="152"/>
      <c r="E749" s="152"/>
      <c r="F749" s="152"/>
      <c r="G749" s="152"/>
      <c r="H749" s="152"/>
      <c r="I749" s="152"/>
      <c r="J749" s="152"/>
      <c r="K749" s="152"/>
    </row>
    <row r="750" spans="3:11" ht="19.5" customHeight="1">
      <c r="C750" s="152"/>
      <c r="D750" s="152"/>
      <c r="E750" s="152"/>
      <c r="F750" s="152"/>
      <c r="G750" s="152"/>
      <c r="H750" s="152"/>
      <c r="I750" s="152"/>
      <c r="J750" s="152"/>
      <c r="K750" s="152"/>
    </row>
    <row r="751" spans="3:11" ht="28.5" customHeight="1">
      <c r="C751" s="152"/>
      <c r="D751" s="152"/>
      <c r="E751" s="152"/>
      <c r="F751" s="152"/>
      <c r="G751" s="152"/>
      <c r="H751" s="152"/>
      <c r="I751" s="152"/>
      <c r="J751" s="152"/>
      <c r="K751" s="152"/>
    </row>
    <row r="752" spans="3:11" ht="19.5" customHeight="1">
      <c r="C752" s="152"/>
      <c r="D752" s="152"/>
      <c r="E752" s="152"/>
      <c r="F752" s="152"/>
      <c r="G752" s="152"/>
      <c r="H752" s="152"/>
      <c r="I752" s="152"/>
      <c r="J752" s="152"/>
      <c r="K752" s="152"/>
    </row>
    <row r="753" spans="3:11" ht="19.5" customHeight="1">
      <c r="C753" s="152"/>
      <c r="D753" s="152"/>
      <c r="E753" s="152"/>
      <c r="F753" s="152"/>
      <c r="G753" s="152"/>
      <c r="H753" s="152"/>
      <c r="I753" s="152"/>
      <c r="J753" s="152"/>
      <c r="K753" s="152"/>
    </row>
    <row r="754" spans="3:11" ht="19.5" customHeight="1">
      <c r="C754" s="152"/>
      <c r="D754" s="152"/>
      <c r="E754" s="152"/>
      <c r="F754" s="152"/>
      <c r="G754" s="152"/>
      <c r="H754" s="152"/>
      <c r="I754" s="152"/>
      <c r="J754" s="152"/>
      <c r="K754" s="152"/>
    </row>
    <row r="755" spans="3:11" ht="19.5" customHeight="1">
      <c r="C755" s="152"/>
      <c r="D755" s="152"/>
      <c r="E755" s="152"/>
      <c r="F755" s="152"/>
      <c r="G755" s="152"/>
      <c r="H755" s="152"/>
      <c r="I755" s="152"/>
      <c r="J755" s="152"/>
      <c r="K755" s="152"/>
    </row>
    <row r="756" spans="3:11" ht="19.5" customHeight="1">
      <c r="C756" s="152"/>
      <c r="D756" s="152"/>
      <c r="E756" s="152"/>
      <c r="F756" s="152"/>
      <c r="G756" s="152"/>
      <c r="H756" s="152"/>
      <c r="I756" s="152"/>
      <c r="J756" s="152"/>
      <c r="K756" s="152"/>
    </row>
    <row r="757" s="157" customFormat="1" ht="19.5" customHeight="1"/>
    <row r="758" s="233" customFormat="1" ht="19.5" customHeight="1"/>
    <row r="759" spans="3:11" ht="9.75" customHeight="1">
      <c r="C759" s="152"/>
      <c r="D759" s="152"/>
      <c r="E759" s="152"/>
      <c r="F759" s="152"/>
      <c r="G759" s="152"/>
      <c r="H759" s="152"/>
      <c r="I759" s="152"/>
      <c r="J759" s="152"/>
      <c r="K759" s="152"/>
    </row>
    <row r="760" s="41" customFormat="1" ht="19.5" customHeight="1"/>
    <row r="761" spans="3:11" ht="9.75" customHeight="1">
      <c r="C761" s="152"/>
      <c r="D761" s="152"/>
      <c r="E761" s="152"/>
      <c r="F761" s="152"/>
      <c r="G761" s="152"/>
      <c r="H761" s="152"/>
      <c r="I761" s="152"/>
      <c r="J761" s="152"/>
      <c r="K761" s="152"/>
    </row>
    <row r="762" s="41" customFormat="1" ht="19.5" customHeight="1"/>
    <row r="763" s="41" customFormat="1" ht="19.5" customHeight="1"/>
    <row r="764" spans="3:11" ht="28.5" customHeight="1">
      <c r="C764" s="152"/>
      <c r="D764" s="152"/>
      <c r="E764" s="152"/>
      <c r="F764" s="152"/>
      <c r="G764" s="152"/>
      <c r="H764" s="152"/>
      <c r="I764" s="152"/>
      <c r="J764" s="152"/>
      <c r="K764" s="152"/>
    </row>
    <row r="765" s="157" customFormat="1" ht="19.5" customHeight="1"/>
    <row r="766" s="233" customFormat="1" ht="19.5" customHeight="1"/>
    <row r="767" spans="3:11" ht="9.75" customHeight="1">
      <c r="C767" s="152"/>
      <c r="D767" s="152"/>
      <c r="E767" s="152"/>
      <c r="F767" s="152"/>
      <c r="G767" s="152"/>
      <c r="H767" s="152"/>
      <c r="I767" s="152"/>
      <c r="J767" s="152"/>
      <c r="K767" s="152"/>
    </row>
    <row r="768" s="41" customFormat="1" ht="19.5" customHeight="1"/>
    <row r="769" spans="3:11" ht="19.5" customHeight="1">
      <c r="C769" s="152"/>
      <c r="D769" s="152"/>
      <c r="E769" s="152"/>
      <c r="F769" s="152"/>
      <c r="G769" s="152"/>
      <c r="H769" s="152"/>
      <c r="I769" s="152"/>
      <c r="J769" s="152"/>
      <c r="K769" s="152"/>
    </row>
    <row r="770" spans="3:11" ht="19.5" customHeight="1">
      <c r="C770" s="152"/>
      <c r="D770" s="152"/>
      <c r="E770" s="152"/>
      <c r="F770" s="152"/>
      <c r="G770" s="152"/>
      <c r="H770" s="152"/>
      <c r="I770" s="152"/>
      <c r="J770" s="152"/>
      <c r="K770" s="152"/>
    </row>
    <row r="771" spans="3:11" ht="19.5" customHeight="1">
      <c r="C771" s="152"/>
      <c r="D771" s="152"/>
      <c r="E771" s="152"/>
      <c r="F771" s="152"/>
      <c r="G771" s="152"/>
      <c r="H771" s="152"/>
      <c r="I771" s="152"/>
      <c r="J771" s="152"/>
      <c r="K771" s="152"/>
    </row>
    <row r="772" spans="3:11" ht="19.5" customHeight="1">
      <c r="C772" s="152"/>
      <c r="D772" s="152"/>
      <c r="E772" s="152"/>
      <c r="F772" s="152"/>
      <c r="G772" s="152"/>
      <c r="H772" s="152"/>
      <c r="I772" s="152"/>
      <c r="J772" s="152"/>
      <c r="K772" s="152"/>
    </row>
    <row r="773" s="157" customFormat="1" ht="19.5" customHeight="1"/>
    <row r="774" s="233" customFormat="1" ht="19.5" customHeight="1"/>
    <row r="775" spans="3:11" ht="9.75" customHeight="1">
      <c r="C775" s="152"/>
      <c r="D775" s="152"/>
      <c r="E775" s="152"/>
      <c r="F775" s="152"/>
      <c r="G775" s="152"/>
      <c r="H775" s="152"/>
      <c r="I775" s="152"/>
      <c r="J775" s="152"/>
      <c r="K775" s="152"/>
    </row>
    <row r="776" s="41" customFormat="1" ht="19.5" customHeight="1"/>
    <row r="777" spans="3:11" ht="9.75" customHeight="1">
      <c r="C777" s="152"/>
      <c r="D777" s="152"/>
      <c r="E777" s="152"/>
      <c r="F777" s="152"/>
      <c r="G777" s="152"/>
      <c r="H777" s="152"/>
      <c r="I777" s="152"/>
      <c r="J777" s="152"/>
      <c r="K777" s="152"/>
    </row>
    <row r="778" s="41" customFormat="1" ht="19.5" customHeight="1"/>
    <row r="779" s="41" customFormat="1" ht="19.5" customHeight="1"/>
    <row r="780" spans="3:11" ht="19.5" customHeight="1">
      <c r="C780" s="152"/>
      <c r="D780" s="152"/>
      <c r="E780" s="152"/>
      <c r="F780" s="152"/>
      <c r="G780" s="152"/>
      <c r="H780" s="152"/>
      <c r="I780" s="152"/>
      <c r="J780" s="152"/>
      <c r="K780" s="152"/>
    </row>
    <row r="781" spans="3:11" ht="19.5" customHeight="1">
      <c r="C781" s="152"/>
      <c r="D781" s="152"/>
      <c r="E781" s="152"/>
      <c r="F781" s="152"/>
      <c r="G781" s="152"/>
      <c r="H781" s="152"/>
      <c r="I781" s="152"/>
      <c r="J781" s="152"/>
      <c r="K781" s="152"/>
    </row>
    <row r="782" s="157" customFormat="1" ht="19.5" customHeight="1"/>
    <row r="783" s="233" customFormat="1" ht="19.5" customHeight="1"/>
    <row r="784" spans="3:11" ht="9.75" customHeight="1">
      <c r="C784" s="152"/>
      <c r="D784" s="152"/>
      <c r="E784" s="152"/>
      <c r="F784" s="152"/>
      <c r="G784" s="152"/>
      <c r="H784" s="152"/>
      <c r="I784" s="152"/>
      <c r="J784" s="152"/>
      <c r="K784" s="152"/>
    </row>
    <row r="785" s="41" customFormat="1" ht="19.5" customHeight="1"/>
    <row r="786" spans="3:11" ht="9.75" customHeight="1">
      <c r="C786" s="152"/>
      <c r="D786" s="152"/>
      <c r="E786" s="152"/>
      <c r="F786" s="152"/>
      <c r="G786" s="152"/>
      <c r="H786" s="152"/>
      <c r="I786" s="152"/>
      <c r="J786" s="152"/>
      <c r="K786" s="152"/>
    </row>
    <row r="787" s="239" customFormat="1" ht="21.75" customHeight="1"/>
    <row r="788" spans="3:11" ht="12.75" customHeight="1">
      <c r="C788" s="152"/>
      <c r="D788" s="152"/>
      <c r="E788" s="152"/>
      <c r="F788" s="152"/>
      <c r="G788" s="152"/>
      <c r="H788" s="152"/>
      <c r="I788" s="152"/>
      <c r="J788" s="152"/>
      <c r="K788" s="152"/>
    </row>
    <row r="789" spans="3:11" ht="12.75" customHeight="1">
      <c r="C789" s="152"/>
      <c r="D789" s="152"/>
      <c r="E789" s="152"/>
      <c r="F789" s="152"/>
      <c r="G789" s="152"/>
      <c r="H789" s="152"/>
      <c r="I789" s="152"/>
      <c r="J789" s="152"/>
      <c r="K789" s="152"/>
    </row>
    <row r="790" spans="3:11" ht="12.75" customHeight="1">
      <c r="C790" s="152"/>
      <c r="D790" s="152"/>
      <c r="E790" s="152"/>
      <c r="F790" s="152"/>
      <c r="G790" s="152"/>
      <c r="H790" s="152"/>
      <c r="I790" s="152"/>
      <c r="J790" s="152"/>
      <c r="K790" s="152"/>
    </row>
    <row r="791" spans="3:11" ht="12.75" customHeight="1">
      <c r="C791" s="152"/>
      <c r="D791" s="152"/>
      <c r="E791" s="152"/>
      <c r="F791" s="152"/>
      <c r="G791" s="152"/>
      <c r="H791" s="152"/>
      <c r="I791" s="152"/>
      <c r="J791" s="152"/>
      <c r="K791" s="152"/>
    </row>
    <row r="792" spans="3:11" ht="12.75" customHeight="1">
      <c r="C792" s="152"/>
      <c r="D792" s="152"/>
      <c r="E792" s="152"/>
      <c r="F792" s="152"/>
      <c r="G792" s="152"/>
      <c r="H792" s="152"/>
      <c r="I792" s="152"/>
      <c r="J792" s="152"/>
      <c r="K792" s="152"/>
    </row>
    <row r="793" spans="3:11" ht="12.75" customHeight="1">
      <c r="C793" s="152"/>
      <c r="D793" s="152"/>
      <c r="E793" s="152"/>
      <c r="F793" s="152"/>
      <c r="G793" s="152"/>
      <c r="H793" s="152"/>
      <c r="I793" s="152"/>
      <c r="J793" s="152"/>
      <c r="K793" s="152"/>
    </row>
    <row r="794" spans="3:11" ht="12.75" customHeight="1">
      <c r="C794" s="152"/>
      <c r="D794" s="152"/>
      <c r="E794" s="152"/>
      <c r="F794" s="152"/>
      <c r="G794" s="152"/>
      <c r="H794" s="152"/>
      <c r="I794" s="152"/>
      <c r="J794" s="152"/>
      <c r="K794" s="152"/>
    </row>
    <row r="795" spans="3:11" ht="12.75" customHeight="1">
      <c r="C795" s="152"/>
      <c r="D795" s="152"/>
      <c r="E795" s="152"/>
      <c r="F795" s="152"/>
      <c r="G795" s="152"/>
      <c r="H795" s="152"/>
      <c r="I795" s="152"/>
      <c r="J795" s="152"/>
      <c r="K795" s="152"/>
    </row>
    <row r="796" spans="3:11" ht="12.75" customHeight="1">
      <c r="C796" s="152"/>
      <c r="D796" s="152"/>
      <c r="E796" s="152"/>
      <c r="F796" s="152"/>
      <c r="G796" s="152"/>
      <c r="H796" s="152"/>
      <c r="I796" s="152"/>
      <c r="J796" s="152"/>
      <c r="K796" s="152"/>
    </row>
    <row r="797" spans="3:11" ht="12.75" customHeight="1">
      <c r="C797" s="152"/>
      <c r="D797" s="152"/>
      <c r="E797" s="152"/>
      <c r="F797" s="152"/>
      <c r="G797" s="152"/>
      <c r="H797" s="152"/>
      <c r="I797" s="152"/>
      <c r="J797" s="152"/>
      <c r="K797" s="152"/>
    </row>
    <row r="798" spans="3:11" ht="12.75" customHeight="1">
      <c r="C798" s="152"/>
      <c r="D798" s="152"/>
      <c r="E798" s="152"/>
      <c r="F798" s="152"/>
      <c r="G798" s="152"/>
      <c r="H798" s="152"/>
      <c r="I798" s="152"/>
      <c r="J798" s="152"/>
      <c r="K798" s="152"/>
    </row>
    <row r="799" spans="3:11" ht="12.75" customHeight="1">
      <c r="C799" s="152"/>
      <c r="D799" s="152"/>
      <c r="E799" s="152"/>
      <c r="F799" s="152"/>
      <c r="G799" s="152"/>
      <c r="H799" s="152"/>
      <c r="I799" s="152"/>
      <c r="J799" s="152"/>
      <c r="K799" s="152"/>
    </row>
    <row r="800" spans="3:11" ht="12.75" customHeight="1">
      <c r="C800" s="152"/>
      <c r="D800" s="152"/>
      <c r="E800" s="152"/>
      <c r="F800" s="152"/>
      <c r="G800" s="152"/>
      <c r="H800" s="152"/>
      <c r="I800" s="152"/>
      <c r="J800" s="152"/>
      <c r="K800" s="152"/>
    </row>
    <row r="801" spans="3:11" ht="12.75" customHeight="1">
      <c r="C801" s="152"/>
      <c r="D801" s="152"/>
      <c r="E801" s="152"/>
      <c r="F801" s="152"/>
      <c r="G801" s="152"/>
      <c r="H801" s="152"/>
      <c r="I801" s="152"/>
      <c r="J801" s="152"/>
      <c r="K801" s="152"/>
    </row>
    <row r="802" spans="3:11" ht="12.75" customHeight="1">
      <c r="C802" s="152"/>
      <c r="D802" s="152"/>
      <c r="E802" s="152"/>
      <c r="F802" s="152"/>
      <c r="G802" s="152"/>
      <c r="H802" s="152"/>
      <c r="I802" s="152"/>
      <c r="J802" s="152"/>
      <c r="K802" s="152"/>
    </row>
    <row r="803" spans="3:11" ht="12.75" customHeight="1">
      <c r="C803" s="152"/>
      <c r="D803" s="152"/>
      <c r="E803" s="152"/>
      <c r="F803" s="152"/>
      <c r="G803" s="152"/>
      <c r="H803" s="152"/>
      <c r="I803" s="152"/>
      <c r="J803" s="152"/>
      <c r="K803" s="152"/>
    </row>
    <row r="804" spans="3:11" ht="12.75" customHeight="1">
      <c r="C804" s="152"/>
      <c r="D804" s="152"/>
      <c r="E804" s="152"/>
      <c r="F804" s="152"/>
      <c r="G804" s="152"/>
      <c r="H804" s="152"/>
      <c r="I804" s="152"/>
      <c r="J804" s="152"/>
      <c r="K804" s="152"/>
    </row>
    <row r="805" spans="3:11" ht="12.75" customHeight="1">
      <c r="C805" s="152"/>
      <c r="D805" s="152"/>
      <c r="E805" s="152"/>
      <c r="F805" s="152"/>
      <c r="G805" s="152"/>
      <c r="H805" s="152"/>
      <c r="I805" s="152"/>
      <c r="J805" s="152"/>
      <c r="K805" s="152"/>
    </row>
    <row r="806" spans="3:11" ht="12.75" customHeight="1">
      <c r="C806" s="152"/>
      <c r="D806" s="152"/>
      <c r="E806" s="152"/>
      <c r="F806" s="152"/>
      <c r="G806" s="152"/>
      <c r="H806" s="152"/>
      <c r="I806" s="152"/>
      <c r="J806" s="152"/>
      <c r="K806" s="152"/>
    </row>
    <row r="807" spans="3:11" ht="12.75" customHeight="1">
      <c r="C807" s="152"/>
      <c r="D807" s="152"/>
      <c r="E807" s="152"/>
      <c r="F807" s="152"/>
      <c r="G807" s="152"/>
      <c r="H807" s="152"/>
      <c r="I807" s="152"/>
      <c r="J807" s="152"/>
      <c r="K807" s="152"/>
    </row>
    <row r="808" spans="3:11" ht="12.75" customHeight="1">
      <c r="C808" s="152"/>
      <c r="D808" s="152"/>
      <c r="E808" s="152"/>
      <c r="F808" s="152"/>
      <c r="G808" s="152"/>
      <c r="H808" s="152"/>
      <c r="I808" s="152"/>
      <c r="J808" s="152"/>
      <c r="K808" s="152"/>
    </row>
    <row r="809" spans="3:11" ht="12.75" customHeight="1">
      <c r="C809" s="152"/>
      <c r="D809" s="152"/>
      <c r="E809" s="152"/>
      <c r="F809" s="152"/>
      <c r="G809" s="152"/>
      <c r="H809" s="152"/>
      <c r="I809" s="152"/>
      <c r="J809" s="152"/>
      <c r="K809" s="152"/>
    </row>
    <row r="810" spans="3:11" ht="12.75" customHeight="1">
      <c r="C810" s="152"/>
      <c r="D810" s="152"/>
      <c r="E810" s="152"/>
      <c r="F810" s="152"/>
      <c r="G810" s="152"/>
      <c r="H810" s="152"/>
      <c r="I810" s="152"/>
      <c r="J810" s="152"/>
      <c r="K810" s="152"/>
    </row>
    <row r="811" spans="3:11" ht="12.75" customHeight="1">
      <c r="C811" s="152"/>
      <c r="D811" s="152"/>
      <c r="E811" s="152"/>
      <c r="F811" s="152"/>
      <c r="G811" s="152"/>
      <c r="H811" s="152"/>
      <c r="I811" s="152"/>
      <c r="J811" s="152"/>
      <c r="K811" s="152"/>
    </row>
    <row r="812" spans="3:11" ht="12.75" customHeight="1">
      <c r="C812" s="152"/>
      <c r="D812" s="152"/>
      <c r="E812" s="152"/>
      <c r="F812" s="152"/>
      <c r="G812" s="152"/>
      <c r="H812" s="152"/>
      <c r="I812" s="152"/>
      <c r="J812" s="152"/>
      <c r="K812" s="152"/>
    </row>
    <row r="813" spans="3:11" ht="12.75" customHeight="1">
      <c r="C813" s="152"/>
      <c r="D813" s="152"/>
      <c r="E813" s="152"/>
      <c r="F813" s="152"/>
      <c r="G813" s="152"/>
      <c r="H813" s="152"/>
      <c r="I813" s="152"/>
      <c r="J813" s="152"/>
      <c r="K813" s="152"/>
    </row>
    <row r="814" spans="3:11" ht="12.75" customHeight="1">
      <c r="C814" s="152"/>
      <c r="D814" s="152"/>
      <c r="E814" s="152"/>
      <c r="F814" s="152"/>
      <c r="G814" s="152"/>
      <c r="H814" s="152"/>
      <c r="I814" s="152"/>
      <c r="J814" s="152"/>
      <c r="K814" s="152"/>
    </row>
    <row r="815" spans="3:11" ht="12.75" customHeight="1">
      <c r="C815" s="152"/>
      <c r="D815" s="152"/>
      <c r="E815" s="152"/>
      <c r="F815" s="152"/>
      <c r="G815" s="152"/>
      <c r="H815" s="152"/>
      <c r="I815" s="152"/>
      <c r="J815" s="152"/>
      <c r="K815" s="152"/>
    </row>
    <row r="816" spans="3:11" ht="12.75" customHeight="1">
      <c r="C816" s="152"/>
      <c r="D816" s="152"/>
      <c r="E816" s="152"/>
      <c r="F816" s="152"/>
      <c r="G816" s="152"/>
      <c r="H816" s="152"/>
      <c r="I816" s="152"/>
      <c r="J816" s="152"/>
      <c r="K816" s="152"/>
    </row>
    <row r="817" spans="3:11" ht="12.75" customHeight="1">
      <c r="C817" s="152"/>
      <c r="D817" s="152"/>
      <c r="E817" s="152"/>
      <c r="F817" s="152"/>
      <c r="G817" s="152"/>
      <c r="H817" s="152"/>
      <c r="I817" s="152"/>
      <c r="J817" s="152"/>
      <c r="K817" s="152"/>
    </row>
    <row r="818" spans="3:11" ht="12.75" customHeight="1">
      <c r="C818" s="152"/>
      <c r="D818" s="152"/>
      <c r="E818" s="152"/>
      <c r="F818" s="152"/>
      <c r="G818" s="152"/>
      <c r="H818" s="152"/>
      <c r="I818" s="152"/>
      <c r="J818" s="152"/>
      <c r="K818" s="152"/>
    </row>
    <row r="819" spans="3:11" ht="12.75" customHeight="1">
      <c r="C819" s="152"/>
      <c r="D819" s="152"/>
      <c r="E819" s="152"/>
      <c r="F819" s="152"/>
      <c r="G819" s="152"/>
      <c r="H819" s="152"/>
      <c r="I819" s="152"/>
      <c r="J819" s="152"/>
      <c r="K819" s="152"/>
    </row>
    <row r="820" spans="3:11" ht="12.75" customHeight="1">
      <c r="C820" s="152"/>
      <c r="D820" s="152"/>
      <c r="E820" s="152"/>
      <c r="F820" s="152"/>
      <c r="G820" s="152"/>
      <c r="H820" s="152"/>
      <c r="I820" s="152"/>
      <c r="J820" s="152"/>
      <c r="K820" s="152"/>
    </row>
    <row r="821" spans="3:11" ht="12.75" customHeight="1">
      <c r="C821" s="152"/>
      <c r="D821" s="152"/>
      <c r="E821" s="152"/>
      <c r="F821" s="152"/>
      <c r="G821" s="152"/>
      <c r="H821" s="152"/>
      <c r="I821" s="152"/>
      <c r="J821" s="152"/>
      <c r="K821" s="152"/>
    </row>
    <row r="822" spans="3:11" ht="12.75" customHeight="1">
      <c r="C822" s="152"/>
      <c r="D822" s="152"/>
      <c r="E822" s="152"/>
      <c r="F822" s="152"/>
      <c r="G822" s="152"/>
      <c r="H822" s="152"/>
      <c r="I822" s="152"/>
      <c r="J822" s="152"/>
      <c r="K822" s="152"/>
    </row>
    <row r="823" spans="3:11" ht="12.75" customHeight="1">
      <c r="C823" s="152"/>
      <c r="D823" s="152"/>
      <c r="E823" s="152"/>
      <c r="F823" s="152"/>
      <c r="G823" s="152"/>
      <c r="H823" s="152"/>
      <c r="I823" s="152"/>
      <c r="J823" s="152"/>
      <c r="K823" s="152"/>
    </row>
    <row r="824" spans="3:11" ht="12.75" customHeight="1">
      <c r="C824" s="152"/>
      <c r="D824" s="152"/>
      <c r="E824" s="152"/>
      <c r="F824" s="152"/>
      <c r="G824" s="152"/>
      <c r="H824" s="152"/>
      <c r="I824" s="152"/>
      <c r="J824" s="152"/>
      <c r="K824" s="152"/>
    </row>
    <row r="825" spans="3:11" ht="12.75" customHeight="1">
      <c r="C825" s="152"/>
      <c r="D825" s="152"/>
      <c r="E825" s="152"/>
      <c r="F825" s="152"/>
      <c r="G825" s="152"/>
      <c r="H825" s="152"/>
      <c r="I825" s="152"/>
      <c r="J825" s="152"/>
      <c r="K825" s="152"/>
    </row>
    <row r="826" spans="3:11" ht="12.75" customHeight="1">
      <c r="C826" s="152"/>
      <c r="D826" s="152"/>
      <c r="E826" s="152"/>
      <c r="F826" s="152"/>
      <c r="G826" s="152"/>
      <c r="H826" s="152"/>
      <c r="I826" s="152"/>
      <c r="J826" s="152"/>
      <c r="K826" s="152"/>
    </row>
    <row r="827" spans="3:11" ht="12.75" customHeight="1">
      <c r="C827" s="152"/>
      <c r="D827" s="152"/>
      <c r="E827" s="152"/>
      <c r="F827" s="152"/>
      <c r="G827" s="152"/>
      <c r="H827" s="152"/>
      <c r="I827" s="152"/>
      <c r="J827" s="152"/>
      <c r="K827" s="152"/>
    </row>
    <row r="828" spans="3:11" ht="12.75" customHeight="1">
      <c r="C828" s="152"/>
      <c r="D828" s="152"/>
      <c r="E828" s="152"/>
      <c r="F828" s="152"/>
      <c r="G828" s="152"/>
      <c r="H828" s="152"/>
      <c r="I828" s="152"/>
      <c r="J828" s="152"/>
      <c r="K828" s="152"/>
    </row>
    <row r="829" spans="3:11" ht="12.75" customHeight="1">
      <c r="C829" s="152"/>
      <c r="D829" s="152"/>
      <c r="E829" s="152"/>
      <c r="F829" s="152"/>
      <c r="G829" s="152"/>
      <c r="H829" s="152"/>
      <c r="I829" s="152"/>
      <c r="J829" s="152"/>
      <c r="K829" s="152"/>
    </row>
    <row r="830" spans="3:11" ht="12.75" customHeight="1">
      <c r="C830" s="152"/>
      <c r="D830" s="152"/>
      <c r="E830" s="152"/>
      <c r="F830" s="152"/>
      <c r="G830" s="152"/>
      <c r="H830" s="152"/>
      <c r="I830" s="152"/>
      <c r="J830" s="152"/>
      <c r="K830" s="152"/>
    </row>
    <row r="831" spans="3:11" ht="12.75" customHeight="1">
      <c r="C831" s="152"/>
      <c r="D831" s="152"/>
      <c r="E831" s="152"/>
      <c r="F831" s="152"/>
      <c r="G831" s="152"/>
      <c r="H831" s="152"/>
      <c r="I831" s="152"/>
      <c r="J831" s="152"/>
      <c r="K831" s="152"/>
    </row>
    <row r="832" spans="3:11" ht="12.75" customHeight="1">
      <c r="C832" s="152"/>
      <c r="D832" s="152"/>
      <c r="E832" s="152"/>
      <c r="F832" s="152"/>
      <c r="G832" s="152"/>
      <c r="H832" s="152"/>
      <c r="I832" s="152"/>
      <c r="J832" s="152"/>
      <c r="K832" s="152"/>
    </row>
    <row r="833" spans="3:11" ht="12.75" customHeight="1">
      <c r="C833" s="152"/>
      <c r="D833" s="152"/>
      <c r="E833" s="152"/>
      <c r="F833" s="152"/>
      <c r="G833" s="152"/>
      <c r="H833" s="152"/>
      <c r="I833" s="152"/>
      <c r="J833" s="152"/>
      <c r="K833" s="152"/>
    </row>
    <row r="834" spans="3:11" ht="12.75" customHeight="1">
      <c r="C834" s="152"/>
      <c r="D834" s="152"/>
      <c r="E834" s="152"/>
      <c r="F834" s="152"/>
      <c r="G834" s="152"/>
      <c r="H834" s="152"/>
      <c r="I834" s="152"/>
      <c r="J834" s="152"/>
      <c r="K834" s="152"/>
    </row>
    <row r="835" spans="3:11" ht="12.75" customHeight="1">
      <c r="C835" s="152"/>
      <c r="D835" s="152"/>
      <c r="E835" s="152"/>
      <c r="F835" s="152"/>
      <c r="G835" s="152"/>
      <c r="H835" s="152"/>
      <c r="I835" s="152"/>
      <c r="J835" s="152"/>
      <c r="K835" s="152"/>
    </row>
    <row r="836" spans="3:11" ht="12.75" customHeight="1">
      <c r="C836" s="152"/>
      <c r="D836" s="152"/>
      <c r="E836" s="152"/>
      <c r="F836" s="152"/>
      <c r="G836" s="152"/>
      <c r="H836" s="152"/>
      <c r="I836" s="152"/>
      <c r="J836" s="152"/>
      <c r="K836" s="152"/>
    </row>
    <row r="837" spans="3:11" ht="12.75" customHeight="1">
      <c r="C837" s="152"/>
      <c r="D837" s="152"/>
      <c r="E837" s="152"/>
      <c r="F837" s="152"/>
      <c r="G837" s="152"/>
      <c r="H837" s="152"/>
      <c r="I837" s="152"/>
      <c r="J837" s="152"/>
      <c r="K837" s="152"/>
    </row>
    <row r="838" spans="3:11" ht="12.75" customHeight="1">
      <c r="C838" s="152"/>
      <c r="D838" s="152"/>
      <c r="E838" s="152"/>
      <c r="F838" s="152"/>
      <c r="G838" s="152"/>
      <c r="H838" s="152"/>
      <c r="I838" s="152"/>
      <c r="J838" s="152"/>
      <c r="K838" s="152"/>
    </row>
    <row r="839" spans="3:11" ht="12.75" customHeight="1">
      <c r="C839" s="152"/>
      <c r="D839" s="152"/>
      <c r="E839" s="152"/>
      <c r="F839" s="152"/>
      <c r="G839" s="152"/>
      <c r="H839" s="152"/>
      <c r="I839" s="152"/>
      <c r="J839" s="152"/>
      <c r="K839" s="152"/>
    </row>
    <row r="840" spans="3:11" ht="12.75" customHeight="1">
      <c r="C840" s="152"/>
      <c r="D840" s="152"/>
      <c r="E840" s="152"/>
      <c r="F840" s="152"/>
      <c r="G840" s="152"/>
      <c r="H840" s="152"/>
      <c r="I840" s="152"/>
      <c r="J840" s="152"/>
      <c r="K840" s="152"/>
    </row>
    <row r="841" spans="3:11" ht="12.75" customHeight="1">
      <c r="C841" s="152"/>
      <c r="D841" s="152"/>
      <c r="E841" s="152"/>
      <c r="F841" s="152"/>
      <c r="G841" s="152"/>
      <c r="H841" s="152"/>
      <c r="I841" s="152"/>
      <c r="J841" s="152"/>
      <c r="K841" s="152"/>
    </row>
    <row r="842" spans="3:11" ht="12.75" customHeight="1">
      <c r="C842" s="152"/>
      <c r="D842" s="152"/>
      <c r="E842" s="152"/>
      <c r="F842" s="152"/>
      <c r="G842" s="152"/>
      <c r="H842" s="152"/>
      <c r="I842" s="152"/>
      <c r="J842" s="152"/>
      <c r="K842" s="152"/>
    </row>
    <row r="843" spans="3:11" ht="12.75" customHeight="1">
      <c r="C843" s="152"/>
      <c r="D843" s="152"/>
      <c r="E843" s="152"/>
      <c r="F843" s="152"/>
      <c r="G843" s="152"/>
      <c r="H843" s="152"/>
      <c r="I843" s="152"/>
      <c r="J843" s="152"/>
      <c r="K843" s="152"/>
    </row>
    <row r="844" spans="3:11" ht="12.75" customHeight="1">
      <c r="C844" s="152"/>
      <c r="D844" s="152"/>
      <c r="E844" s="152"/>
      <c r="F844" s="152"/>
      <c r="G844" s="152"/>
      <c r="H844" s="152"/>
      <c r="I844" s="152"/>
      <c r="J844" s="152"/>
      <c r="K844" s="152"/>
    </row>
    <row r="845" spans="3:11" ht="12.75" customHeight="1">
      <c r="C845" s="152"/>
      <c r="D845" s="152"/>
      <c r="E845" s="152"/>
      <c r="F845" s="152"/>
      <c r="G845" s="152"/>
      <c r="H845" s="152"/>
      <c r="I845" s="152"/>
      <c r="J845" s="152"/>
      <c r="K845" s="152"/>
    </row>
    <row r="846" spans="3:11" ht="12.75" customHeight="1">
      <c r="C846" s="152"/>
      <c r="D846" s="152"/>
      <c r="E846" s="152"/>
      <c r="F846" s="152"/>
      <c r="G846" s="152"/>
      <c r="H846" s="152"/>
      <c r="I846" s="152"/>
      <c r="J846" s="152"/>
      <c r="K846" s="152"/>
    </row>
    <row r="847" spans="3:11" ht="12.75" customHeight="1">
      <c r="C847" s="152"/>
      <c r="D847" s="152"/>
      <c r="E847" s="152"/>
      <c r="F847" s="152"/>
      <c r="G847" s="152"/>
      <c r="H847" s="152"/>
      <c r="I847" s="152"/>
      <c r="J847" s="152"/>
      <c r="K847" s="152"/>
    </row>
    <row r="848" spans="3:11" ht="12.75" customHeight="1">
      <c r="C848" s="152"/>
      <c r="D848" s="152"/>
      <c r="E848" s="152"/>
      <c r="F848" s="152"/>
      <c r="G848" s="152"/>
      <c r="H848" s="152"/>
      <c r="I848" s="152"/>
      <c r="J848" s="152"/>
      <c r="K848" s="152"/>
    </row>
    <row r="849" spans="3:11" ht="12.75" customHeight="1">
      <c r="C849" s="152"/>
      <c r="D849" s="152"/>
      <c r="E849" s="152"/>
      <c r="F849" s="152"/>
      <c r="G849" s="152"/>
      <c r="H849" s="152"/>
      <c r="I849" s="152"/>
      <c r="J849" s="152"/>
      <c r="K849" s="152"/>
    </row>
    <row r="850" spans="3:11" ht="12.75" customHeight="1">
      <c r="C850" s="152"/>
      <c r="D850" s="152"/>
      <c r="E850" s="152"/>
      <c r="F850" s="152"/>
      <c r="G850" s="152"/>
      <c r="H850" s="152"/>
      <c r="I850" s="152"/>
      <c r="J850" s="152"/>
      <c r="K850" s="152"/>
    </row>
    <row r="851" spans="3:11" ht="12.75" customHeight="1">
      <c r="C851" s="152"/>
      <c r="D851" s="152"/>
      <c r="E851" s="152"/>
      <c r="F851" s="152"/>
      <c r="G851" s="152"/>
      <c r="H851" s="152"/>
      <c r="I851" s="152"/>
      <c r="J851" s="152"/>
      <c r="K851" s="152"/>
    </row>
    <row r="852" spans="3:11" ht="12.75" customHeight="1">
      <c r="C852" s="152"/>
      <c r="D852" s="152"/>
      <c r="E852" s="152"/>
      <c r="F852" s="152"/>
      <c r="G852" s="152"/>
      <c r="H852" s="152"/>
      <c r="I852" s="152"/>
      <c r="J852" s="152"/>
      <c r="K852" s="152"/>
    </row>
    <row r="853" spans="3:11" ht="12.75" customHeight="1">
      <c r="C853" s="152"/>
      <c r="D853" s="152"/>
      <c r="E853" s="152"/>
      <c r="F853" s="152"/>
      <c r="G853" s="152"/>
      <c r="H853" s="152"/>
      <c r="I853" s="152"/>
      <c r="J853" s="152"/>
      <c r="K853" s="152"/>
    </row>
    <row r="854" spans="3:11" ht="12.75" customHeight="1">
      <c r="C854" s="152"/>
      <c r="D854" s="152"/>
      <c r="E854" s="152"/>
      <c r="F854" s="152"/>
      <c r="G854" s="152"/>
      <c r="H854" s="152"/>
      <c r="I854" s="152"/>
      <c r="J854" s="152"/>
      <c r="K854" s="152"/>
    </row>
    <row r="855" spans="3:11" ht="12.75" customHeight="1">
      <c r="C855" s="152"/>
      <c r="D855" s="152"/>
      <c r="E855" s="152"/>
      <c r="F855" s="152"/>
      <c r="G855" s="152"/>
      <c r="H855" s="152"/>
      <c r="I855" s="152"/>
      <c r="J855" s="152"/>
      <c r="K855" s="152"/>
    </row>
    <row r="856" spans="3:11" ht="12.75" customHeight="1">
      <c r="C856" s="152"/>
      <c r="D856" s="152"/>
      <c r="E856" s="152"/>
      <c r="F856" s="152"/>
      <c r="G856" s="152"/>
      <c r="H856" s="152"/>
      <c r="I856" s="152"/>
      <c r="J856" s="152"/>
      <c r="K856" s="152"/>
    </row>
    <row r="857" spans="3:11" ht="12.75" customHeight="1">
      <c r="C857" s="152"/>
      <c r="D857" s="152"/>
      <c r="E857" s="152"/>
      <c r="F857" s="152"/>
      <c r="G857" s="152"/>
      <c r="H857" s="152"/>
      <c r="I857" s="152"/>
      <c r="J857" s="152"/>
      <c r="K857" s="152"/>
    </row>
    <row r="858" spans="3:11" ht="12.75" customHeight="1">
      <c r="C858" s="152"/>
      <c r="D858" s="152"/>
      <c r="E858" s="152"/>
      <c r="F858" s="152"/>
      <c r="G858" s="152"/>
      <c r="H858" s="152"/>
      <c r="I858" s="152"/>
      <c r="J858" s="152"/>
      <c r="K858" s="152"/>
    </row>
    <row r="859" spans="3:11" ht="12.75" customHeight="1">
      <c r="C859" s="152"/>
      <c r="D859" s="152"/>
      <c r="E859" s="152"/>
      <c r="F859" s="152"/>
      <c r="G859" s="152"/>
      <c r="H859" s="152"/>
      <c r="I859" s="152"/>
      <c r="J859" s="152"/>
      <c r="K859" s="152"/>
    </row>
    <row r="860" spans="3:11" ht="12.75" customHeight="1">
      <c r="C860" s="152"/>
      <c r="D860" s="152"/>
      <c r="E860" s="152"/>
      <c r="F860" s="152"/>
      <c r="G860" s="152"/>
      <c r="H860" s="152"/>
      <c r="I860" s="152"/>
      <c r="J860" s="152"/>
      <c r="K860" s="152"/>
    </row>
    <row r="861" spans="3:11" ht="12.75" customHeight="1">
      <c r="C861" s="152"/>
      <c r="D861" s="152"/>
      <c r="E861" s="152"/>
      <c r="F861" s="152"/>
      <c r="G861" s="152"/>
      <c r="H861" s="152"/>
      <c r="I861" s="152"/>
      <c r="J861" s="152"/>
      <c r="K861" s="152"/>
    </row>
    <row r="862" spans="3:11" ht="12.75">
      <c r="C862" s="152"/>
      <c r="D862" s="152"/>
      <c r="E862" s="152"/>
      <c r="F862" s="152"/>
      <c r="G862" s="152"/>
      <c r="H862" s="152"/>
      <c r="I862" s="152"/>
      <c r="J862" s="152"/>
      <c r="K862" s="152"/>
    </row>
    <row r="863" s="228" customFormat="1" ht="22.5" customHeight="1"/>
    <row r="864" spans="3:11" ht="12.75">
      <c r="C864" s="152"/>
      <c r="D864" s="152"/>
      <c r="E864" s="152"/>
      <c r="F864" s="152"/>
      <c r="G864" s="152"/>
      <c r="H864" s="152"/>
      <c r="I864" s="152"/>
      <c r="J864" s="152"/>
      <c r="K864" s="152"/>
    </row>
    <row r="865" spans="3:11" ht="15" customHeight="1">
      <c r="C865" s="152"/>
      <c r="D865" s="152"/>
      <c r="E865" s="152"/>
      <c r="F865" s="152"/>
      <c r="G865" s="152"/>
      <c r="H865" s="152"/>
      <c r="I865" s="152"/>
      <c r="J865" s="152"/>
      <c r="K865" s="152"/>
    </row>
    <row r="866" s="41" customFormat="1" ht="19.5" customHeight="1"/>
    <row r="867" s="41" customFormat="1" ht="19.5" customHeight="1"/>
    <row r="868" s="41" customFormat="1" ht="19.5" customHeight="1"/>
    <row r="869" s="41" customFormat="1" ht="19.5" customHeight="1"/>
    <row r="870" s="41" customFormat="1" ht="19.5" customHeight="1"/>
    <row r="871" s="41" customFormat="1" ht="19.5" customHeight="1"/>
    <row r="872" s="41" customFormat="1" ht="28.5" customHeight="1"/>
    <row r="873" s="41" customFormat="1" ht="19.5" customHeight="1"/>
    <row r="874" s="41" customFormat="1" ht="19.5" customHeight="1"/>
    <row r="875" s="41" customFormat="1" ht="19.5" customHeight="1"/>
    <row r="876" s="41" customFormat="1" ht="19.5" customHeight="1"/>
    <row r="877" s="41" customFormat="1" ht="19.5" customHeight="1"/>
    <row r="878" s="41" customFormat="1" ht="30" customHeight="1"/>
    <row r="879" s="41" customFormat="1" ht="19.5" customHeight="1"/>
    <row r="880" s="41" customFormat="1" ht="19.5" customHeight="1"/>
    <row r="881" spans="3:11" ht="30" customHeight="1">
      <c r="C881" s="152"/>
      <c r="D881" s="152"/>
      <c r="E881" s="152"/>
      <c r="F881" s="152"/>
      <c r="G881" s="152"/>
      <c r="H881" s="152"/>
      <c r="I881" s="152"/>
      <c r="J881" s="152"/>
      <c r="K881" s="152"/>
    </row>
    <row r="882" spans="3:11" ht="30" customHeight="1">
      <c r="C882" s="152"/>
      <c r="D882" s="152"/>
      <c r="E882" s="152"/>
      <c r="F882" s="152"/>
      <c r="G882" s="152"/>
      <c r="H882" s="152"/>
      <c r="I882" s="152"/>
      <c r="J882" s="152"/>
      <c r="K882" s="152"/>
    </row>
    <row r="883" spans="3:11" ht="30" customHeight="1">
      <c r="C883" s="152"/>
      <c r="D883" s="152"/>
      <c r="E883" s="152"/>
      <c r="F883" s="152"/>
      <c r="G883" s="152"/>
      <c r="H883" s="152"/>
      <c r="I883" s="152"/>
      <c r="J883" s="152"/>
      <c r="K883" s="152"/>
    </row>
    <row r="884" spans="3:11" ht="19.5" customHeight="1">
      <c r="C884" s="152"/>
      <c r="D884" s="152"/>
      <c r="E884" s="152"/>
      <c r="F884" s="152"/>
      <c r="G884" s="152"/>
      <c r="H884" s="152"/>
      <c r="I884" s="152"/>
      <c r="J884" s="152"/>
      <c r="K884" s="152"/>
    </row>
    <row r="885" spans="3:11" ht="19.5" customHeight="1">
      <c r="C885" s="152"/>
      <c r="D885" s="152"/>
      <c r="E885" s="152"/>
      <c r="F885" s="152"/>
      <c r="G885" s="152"/>
      <c r="H885" s="152"/>
      <c r="I885" s="152"/>
      <c r="J885" s="152"/>
      <c r="K885" s="152"/>
    </row>
    <row r="886" s="157" customFormat="1" ht="19.5" customHeight="1"/>
    <row r="887" s="233" customFormat="1" ht="19.5" customHeight="1"/>
    <row r="888" spans="3:11" ht="9.75" customHeight="1">
      <c r="C888" s="152"/>
      <c r="D888" s="152"/>
      <c r="E888" s="152"/>
      <c r="F888" s="152"/>
      <c r="G888" s="152"/>
      <c r="H888" s="152"/>
      <c r="I888" s="152"/>
      <c r="J888" s="152"/>
      <c r="K888" s="152"/>
    </row>
    <row r="889" s="41" customFormat="1" ht="19.5" customHeight="1"/>
    <row r="890" spans="3:11" ht="9.75" customHeight="1">
      <c r="C890" s="152"/>
      <c r="D890" s="152"/>
      <c r="E890" s="152"/>
      <c r="F890" s="152"/>
      <c r="G890" s="152"/>
      <c r="H890" s="152"/>
      <c r="I890" s="152"/>
      <c r="J890" s="152"/>
      <c r="K890" s="152"/>
    </row>
    <row r="891" s="41" customFormat="1" ht="19.5" customHeight="1"/>
    <row r="892" s="41" customFormat="1" ht="19.5" customHeight="1"/>
    <row r="893" spans="3:11" ht="19.5" customHeight="1">
      <c r="C893" s="152"/>
      <c r="D893" s="152"/>
      <c r="E893" s="152"/>
      <c r="F893" s="152"/>
      <c r="G893" s="152"/>
      <c r="H893" s="152"/>
      <c r="I893" s="152"/>
      <c r="J893" s="152"/>
      <c r="K893" s="152"/>
    </row>
    <row r="894" spans="3:11" ht="19.5" customHeight="1">
      <c r="C894" s="152"/>
      <c r="D894" s="152"/>
      <c r="E894" s="152"/>
      <c r="F894" s="152"/>
      <c r="G894" s="152"/>
      <c r="H894" s="152"/>
      <c r="I894" s="152"/>
      <c r="J894" s="152"/>
      <c r="K894" s="152"/>
    </row>
    <row r="895" s="157" customFormat="1" ht="19.5" customHeight="1"/>
    <row r="896" s="233" customFormat="1" ht="19.5" customHeight="1"/>
    <row r="897" spans="3:11" ht="9.75" customHeight="1">
      <c r="C897" s="152"/>
      <c r="D897" s="152"/>
      <c r="E897" s="152"/>
      <c r="F897" s="152"/>
      <c r="G897" s="152"/>
      <c r="H897" s="152"/>
      <c r="I897" s="152"/>
      <c r="J897" s="152"/>
      <c r="K897" s="152"/>
    </row>
    <row r="898" s="41" customFormat="1" ht="19.5" customHeight="1"/>
    <row r="899" spans="3:11" ht="19.5" customHeight="1">
      <c r="C899" s="152"/>
      <c r="D899" s="152"/>
      <c r="E899" s="152"/>
      <c r="F899" s="152"/>
      <c r="G899" s="152"/>
      <c r="H899" s="152"/>
      <c r="I899" s="152"/>
      <c r="J899" s="152"/>
      <c r="K899" s="152"/>
    </row>
    <row r="900" spans="3:11" ht="19.5" customHeight="1">
      <c r="C900" s="152"/>
      <c r="D900" s="152"/>
      <c r="E900" s="152"/>
      <c r="F900" s="152"/>
      <c r="G900" s="152"/>
      <c r="H900" s="152"/>
      <c r="I900" s="152"/>
      <c r="J900" s="152"/>
      <c r="K900" s="152"/>
    </row>
    <row r="901" s="157" customFormat="1" ht="19.5" customHeight="1"/>
    <row r="902" s="233" customFormat="1" ht="19.5" customHeight="1"/>
    <row r="903" spans="3:11" ht="9.75" customHeight="1">
      <c r="C903" s="152"/>
      <c r="D903" s="152"/>
      <c r="E903" s="152"/>
      <c r="F903" s="152"/>
      <c r="G903" s="152"/>
      <c r="H903" s="152"/>
      <c r="I903" s="152"/>
      <c r="J903" s="152"/>
      <c r="K903" s="152"/>
    </row>
    <row r="904" s="41" customFormat="1" ht="19.5" customHeight="1"/>
    <row r="905" spans="3:11" ht="9.75" customHeight="1">
      <c r="C905" s="152"/>
      <c r="D905" s="152"/>
      <c r="E905" s="152"/>
      <c r="F905" s="152"/>
      <c r="G905" s="152"/>
      <c r="H905" s="152"/>
      <c r="I905" s="152"/>
      <c r="J905" s="152"/>
      <c r="K905" s="152"/>
    </row>
    <row r="906" s="41" customFormat="1" ht="19.5" customHeight="1"/>
    <row r="907" s="41" customFormat="1" ht="19.5" customHeight="1"/>
    <row r="908" spans="3:11" ht="19.5" customHeight="1">
      <c r="C908" s="152"/>
      <c r="D908" s="152"/>
      <c r="E908" s="152"/>
      <c r="F908" s="152"/>
      <c r="G908" s="152"/>
      <c r="H908" s="152"/>
      <c r="I908" s="152"/>
      <c r="J908" s="152"/>
      <c r="K908" s="152"/>
    </row>
    <row r="909" spans="3:11" ht="19.5" customHeight="1">
      <c r="C909" s="152"/>
      <c r="D909" s="152"/>
      <c r="E909" s="152"/>
      <c r="F909" s="152"/>
      <c r="G909" s="152"/>
      <c r="H909" s="152"/>
      <c r="I909" s="152"/>
      <c r="J909" s="152"/>
      <c r="K909" s="152"/>
    </row>
    <row r="910" s="157" customFormat="1" ht="19.5" customHeight="1"/>
    <row r="911" s="233" customFormat="1" ht="19.5" customHeight="1"/>
    <row r="912" spans="3:11" ht="9.75" customHeight="1">
      <c r="C912" s="152"/>
      <c r="D912" s="152"/>
      <c r="E912" s="152"/>
      <c r="F912" s="152"/>
      <c r="G912" s="152"/>
      <c r="H912" s="152"/>
      <c r="I912" s="152"/>
      <c r="J912" s="152"/>
      <c r="K912" s="152"/>
    </row>
    <row r="913" s="41" customFormat="1" ht="19.5" customHeight="1"/>
    <row r="914" spans="3:11" ht="19.5" customHeight="1">
      <c r="C914" s="152"/>
      <c r="D914" s="152"/>
      <c r="E914" s="152"/>
      <c r="F914" s="152"/>
      <c r="G914" s="152"/>
      <c r="H914" s="152"/>
      <c r="I914" s="152"/>
      <c r="J914" s="152"/>
      <c r="K914" s="152"/>
    </row>
    <row r="915" spans="3:11" ht="19.5" customHeight="1">
      <c r="C915" s="152"/>
      <c r="D915" s="152"/>
      <c r="E915" s="152"/>
      <c r="F915" s="152"/>
      <c r="G915" s="152"/>
      <c r="H915" s="152"/>
      <c r="I915" s="152"/>
      <c r="J915" s="152"/>
      <c r="K915" s="152"/>
    </row>
    <row r="916" s="157" customFormat="1" ht="19.5" customHeight="1"/>
    <row r="917" s="233" customFormat="1" ht="19.5" customHeight="1"/>
    <row r="918" spans="3:11" ht="9.75" customHeight="1">
      <c r="C918" s="152"/>
      <c r="D918" s="152"/>
      <c r="E918" s="152"/>
      <c r="F918" s="152"/>
      <c r="G918" s="152"/>
      <c r="H918" s="152"/>
      <c r="I918" s="152"/>
      <c r="J918" s="152"/>
      <c r="K918" s="152"/>
    </row>
    <row r="919" s="41" customFormat="1" ht="19.5" customHeight="1"/>
    <row r="920" spans="3:11" ht="9.75" customHeight="1">
      <c r="C920" s="152"/>
      <c r="D920" s="152"/>
      <c r="E920" s="152"/>
      <c r="F920" s="152"/>
      <c r="G920" s="152"/>
      <c r="H920" s="152"/>
      <c r="I920" s="152"/>
      <c r="J920" s="152"/>
      <c r="K920" s="152"/>
    </row>
    <row r="921" s="239" customFormat="1" ht="21.75" customHeight="1"/>
    <row r="922" spans="3:11" ht="12.75">
      <c r="C922" s="152"/>
      <c r="D922" s="152"/>
      <c r="E922" s="152"/>
      <c r="F922" s="152"/>
      <c r="G922" s="152"/>
      <c r="H922" s="152"/>
      <c r="I922" s="152"/>
      <c r="J922" s="152"/>
      <c r="K922" s="152"/>
    </row>
    <row r="923" spans="3:11" ht="12.75">
      <c r="C923" s="152"/>
      <c r="D923" s="152"/>
      <c r="E923" s="152"/>
      <c r="F923" s="152"/>
      <c r="G923" s="152"/>
      <c r="H923" s="152"/>
      <c r="I923" s="152"/>
      <c r="J923" s="152"/>
      <c r="K923" s="152"/>
    </row>
    <row r="924" spans="3:11" ht="12.75">
      <c r="C924" s="152"/>
      <c r="D924" s="152"/>
      <c r="E924" s="152"/>
      <c r="F924" s="152"/>
      <c r="G924" s="152"/>
      <c r="H924" s="152"/>
      <c r="I924" s="152"/>
      <c r="J924" s="152"/>
      <c r="K924" s="152"/>
    </row>
    <row r="925" spans="3:11" ht="12.75">
      <c r="C925" s="152"/>
      <c r="D925" s="152"/>
      <c r="E925" s="152"/>
      <c r="F925" s="152"/>
      <c r="G925" s="152"/>
      <c r="H925" s="152"/>
      <c r="I925" s="152"/>
      <c r="J925" s="152"/>
      <c r="K925" s="152"/>
    </row>
    <row r="926" spans="3:11" ht="12.75">
      <c r="C926" s="152"/>
      <c r="D926" s="152"/>
      <c r="E926" s="152"/>
      <c r="F926" s="152"/>
      <c r="G926" s="152"/>
      <c r="H926" s="152"/>
      <c r="I926" s="152"/>
      <c r="J926" s="152"/>
      <c r="K926" s="152"/>
    </row>
    <row r="927" spans="3:11" ht="12.75">
      <c r="C927" s="152"/>
      <c r="D927" s="152"/>
      <c r="E927" s="152"/>
      <c r="F927" s="152"/>
      <c r="G927" s="152"/>
      <c r="H927" s="152"/>
      <c r="I927" s="152"/>
      <c r="J927" s="152"/>
      <c r="K927" s="152"/>
    </row>
    <row r="928" spans="3:11" ht="12.75">
      <c r="C928" s="152"/>
      <c r="D928" s="152"/>
      <c r="E928" s="152"/>
      <c r="F928" s="152"/>
      <c r="G928" s="152"/>
      <c r="H928" s="152"/>
      <c r="I928" s="152"/>
      <c r="J928" s="152"/>
      <c r="K928" s="152"/>
    </row>
    <row r="929" spans="3:11" ht="12.75">
      <c r="C929" s="152"/>
      <c r="D929" s="152"/>
      <c r="E929" s="152"/>
      <c r="F929" s="152"/>
      <c r="G929" s="152"/>
      <c r="H929" s="152"/>
      <c r="I929" s="152"/>
      <c r="J929" s="152"/>
      <c r="K929" s="152"/>
    </row>
    <row r="930" spans="3:11" ht="12.75">
      <c r="C930" s="152"/>
      <c r="D930" s="152"/>
      <c r="E930" s="152"/>
      <c r="F930" s="152"/>
      <c r="G930" s="152"/>
      <c r="H930" s="152"/>
      <c r="I930" s="152"/>
      <c r="J930" s="152"/>
      <c r="K930" s="152"/>
    </row>
    <row r="931" spans="3:11" ht="12.75">
      <c r="C931" s="152"/>
      <c r="D931" s="152"/>
      <c r="E931" s="152"/>
      <c r="F931" s="152"/>
      <c r="G931" s="152"/>
      <c r="H931" s="152"/>
      <c r="I931" s="152"/>
      <c r="J931" s="152"/>
      <c r="K931" s="152"/>
    </row>
    <row r="932" spans="3:11" ht="12.75">
      <c r="C932" s="152"/>
      <c r="D932" s="152"/>
      <c r="E932" s="152"/>
      <c r="F932" s="152"/>
      <c r="G932" s="152"/>
      <c r="H932" s="152"/>
      <c r="I932" s="152"/>
      <c r="J932" s="152"/>
      <c r="K932" s="152"/>
    </row>
    <row r="933" spans="3:11" ht="12.75">
      <c r="C933" s="152"/>
      <c r="D933" s="152"/>
      <c r="E933" s="152"/>
      <c r="F933" s="152"/>
      <c r="G933" s="152"/>
      <c r="H933" s="152"/>
      <c r="I933" s="152"/>
      <c r="J933" s="152"/>
      <c r="K933" s="152"/>
    </row>
    <row r="934" spans="3:11" ht="12.75">
      <c r="C934" s="152"/>
      <c r="D934" s="152"/>
      <c r="E934" s="152"/>
      <c r="F934" s="152"/>
      <c r="G934" s="152"/>
      <c r="H934" s="152"/>
      <c r="I934" s="152"/>
      <c r="J934" s="152"/>
      <c r="K934" s="152"/>
    </row>
    <row r="935" s="228" customFormat="1" ht="22.5" customHeight="1"/>
    <row r="936" spans="3:11" ht="12.75">
      <c r="C936" s="152"/>
      <c r="D936" s="152"/>
      <c r="E936" s="152"/>
      <c r="F936" s="152"/>
      <c r="G936" s="152"/>
      <c r="H936" s="152"/>
      <c r="I936" s="152"/>
      <c r="J936" s="152"/>
      <c r="K936" s="152"/>
    </row>
    <row r="937" spans="3:11" ht="15" customHeight="1">
      <c r="C937" s="152"/>
      <c r="D937" s="152"/>
      <c r="E937" s="152"/>
      <c r="F937" s="152"/>
      <c r="G937" s="152"/>
      <c r="H937" s="152"/>
      <c r="I937" s="152"/>
      <c r="J937" s="152"/>
      <c r="K937" s="152"/>
    </row>
    <row r="938" s="41" customFormat="1" ht="19.5" customHeight="1"/>
    <row r="939" s="41" customFormat="1" ht="19.5" customHeight="1"/>
    <row r="940" s="41" customFormat="1" ht="19.5" customHeight="1"/>
    <row r="941" s="41" customFormat="1" ht="19.5" customHeight="1"/>
    <row r="942" s="41" customFormat="1" ht="19.5" customHeight="1"/>
    <row r="943" s="41" customFormat="1" ht="19.5" customHeight="1"/>
    <row r="944" s="41" customFormat="1" ht="28.5" customHeight="1"/>
    <row r="945" s="41" customFormat="1" ht="19.5" customHeight="1"/>
    <row r="946" s="41" customFormat="1" ht="19.5" customHeight="1"/>
    <row r="947" s="41" customFormat="1" ht="19.5" customHeight="1"/>
    <row r="948" s="41" customFormat="1" ht="19.5" customHeight="1"/>
    <row r="949" s="41" customFormat="1" ht="19.5" customHeight="1"/>
    <row r="950" s="41" customFormat="1" ht="30" customHeight="1"/>
    <row r="951" s="41" customFormat="1" ht="19.5" customHeight="1"/>
    <row r="952" s="41" customFormat="1" ht="19.5" customHeight="1"/>
    <row r="953" spans="3:11" ht="30" customHeight="1">
      <c r="C953" s="152"/>
      <c r="D953" s="152"/>
      <c r="E953" s="152"/>
      <c r="F953" s="152"/>
      <c r="G953" s="152"/>
      <c r="H953" s="152"/>
      <c r="I953" s="152"/>
      <c r="J953" s="152"/>
      <c r="K953" s="152"/>
    </row>
    <row r="954" spans="3:11" ht="30" customHeight="1">
      <c r="C954" s="152"/>
      <c r="D954" s="152"/>
      <c r="E954" s="152"/>
      <c r="F954" s="152"/>
      <c r="G954" s="152"/>
      <c r="H954" s="152"/>
      <c r="I954" s="152"/>
      <c r="J954" s="152"/>
      <c r="K954" s="152"/>
    </row>
    <row r="955" spans="3:11" ht="30" customHeight="1">
      <c r="C955" s="152"/>
      <c r="D955" s="152"/>
      <c r="E955" s="152"/>
      <c r="F955" s="152"/>
      <c r="G955" s="152"/>
      <c r="H955" s="152"/>
      <c r="I955" s="152"/>
      <c r="J955" s="152"/>
      <c r="K955" s="152"/>
    </row>
    <row r="956" spans="3:11" ht="19.5" customHeight="1">
      <c r="C956" s="152"/>
      <c r="D956" s="152"/>
      <c r="E956" s="152"/>
      <c r="F956" s="152"/>
      <c r="G956" s="152"/>
      <c r="H956" s="152"/>
      <c r="I956" s="152"/>
      <c r="J956" s="152"/>
      <c r="K956" s="152"/>
    </row>
    <row r="957" spans="3:11" ht="19.5" customHeight="1">
      <c r="C957" s="152"/>
      <c r="D957" s="152"/>
      <c r="E957" s="152"/>
      <c r="F957" s="152"/>
      <c r="G957" s="152"/>
      <c r="H957" s="152"/>
      <c r="I957" s="152"/>
      <c r="J957" s="152"/>
      <c r="K957" s="152"/>
    </row>
    <row r="958" spans="3:11" ht="19.5" customHeight="1">
      <c r="C958" s="152"/>
      <c r="D958" s="152"/>
      <c r="E958" s="152"/>
      <c r="F958" s="152"/>
      <c r="G958" s="152"/>
      <c r="H958" s="152"/>
      <c r="I958" s="152"/>
      <c r="J958" s="152"/>
      <c r="K958" s="152"/>
    </row>
    <row r="959" spans="3:11" ht="19.5" customHeight="1">
      <c r="C959" s="152"/>
      <c r="D959" s="152"/>
      <c r="E959" s="152"/>
      <c r="F959" s="152"/>
      <c r="G959" s="152"/>
      <c r="H959" s="152"/>
      <c r="I959" s="152"/>
      <c r="J959" s="152"/>
      <c r="K959" s="152"/>
    </row>
    <row r="960" spans="3:11" ht="19.5" customHeight="1">
      <c r="C960" s="152"/>
      <c r="D960" s="152"/>
      <c r="E960" s="152"/>
      <c r="F960" s="152"/>
      <c r="G960" s="152"/>
      <c r="H960" s="152"/>
      <c r="I960" s="152"/>
      <c r="J960" s="152"/>
      <c r="K960" s="152"/>
    </row>
    <row r="961" s="157" customFormat="1" ht="19.5" customHeight="1"/>
    <row r="962" spans="3:11" ht="9.75" customHeight="1">
      <c r="C962" s="152"/>
      <c r="D962" s="152"/>
      <c r="E962" s="152"/>
      <c r="F962" s="152"/>
      <c r="G962" s="152"/>
      <c r="H962" s="152"/>
      <c r="I962" s="152"/>
      <c r="J962" s="152"/>
      <c r="K962" s="152"/>
    </row>
    <row r="963" spans="3:11" ht="19.5" customHeight="1">
      <c r="C963" s="152"/>
      <c r="D963" s="152"/>
      <c r="E963" s="152"/>
      <c r="F963" s="152"/>
      <c r="G963" s="152"/>
      <c r="H963" s="152"/>
      <c r="I963" s="152"/>
      <c r="J963" s="152"/>
      <c r="K963" s="152"/>
    </row>
    <row r="964" spans="3:11" ht="19.5" customHeight="1">
      <c r="C964" s="152"/>
      <c r="D964" s="152"/>
      <c r="E964" s="152"/>
      <c r="F964" s="152"/>
      <c r="G964" s="152"/>
      <c r="H964" s="152"/>
      <c r="I964" s="152"/>
      <c r="J964" s="152"/>
      <c r="K964" s="152"/>
    </row>
    <row r="965" spans="3:11" ht="19.5" customHeight="1">
      <c r="C965" s="152"/>
      <c r="D965" s="152"/>
      <c r="E965" s="152"/>
      <c r="F965" s="152"/>
      <c r="G965" s="152"/>
      <c r="H965" s="152"/>
      <c r="I965" s="152"/>
      <c r="J965" s="152"/>
      <c r="K965" s="152"/>
    </row>
    <row r="966" spans="3:11" ht="19.5" customHeight="1">
      <c r="C966" s="152"/>
      <c r="D966" s="152"/>
      <c r="E966" s="152"/>
      <c r="F966" s="152"/>
      <c r="G966" s="152"/>
      <c r="H966" s="152"/>
      <c r="I966" s="152"/>
      <c r="J966" s="152"/>
      <c r="K966" s="152"/>
    </row>
    <row r="967" spans="3:11" ht="19.5" customHeight="1">
      <c r="C967" s="152"/>
      <c r="D967" s="152"/>
      <c r="E967" s="152"/>
      <c r="F967" s="152"/>
      <c r="G967" s="152"/>
      <c r="H967" s="152"/>
      <c r="I967" s="152"/>
      <c r="J967" s="152"/>
      <c r="K967" s="152"/>
    </row>
    <row r="968" s="157" customFormat="1" ht="19.5" customHeight="1"/>
    <row r="969" spans="3:11" ht="9.75" customHeight="1">
      <c r="C969" s="152"/>
      <c r="D969" s="152"/>
      <c r="E969" s="152"/>
      <c r="F969" s="152"/>
      <c r="G969" s="152"/>
      <c r="H969" s="152"/>
      <c r="I969" s="152"/>
      <c r="J969" s="152"/>
      <c r="K969" s="152"/>
    </row>
    <row r="970" spans="3:11" ht="19.5" customHeight="1">
      <c r="C970" s="152"/>
      <c r="D970" s="152"/>
      <c r="E970" s="152"/>
      <c r="F970" s="152"/>
      <c r="G970" s="152"/>
      <c r="H970" s="152"/>
      <c r="I970" s="152"/>
      <c r="J970" s="152"/>
      <c r="K970" s="152"/>
    </row>
    <row r="971" spans="3:11" ht="19.5" customHeight="1">
      <c r="C971" s="152"/>
      <c r="D971" s="152"/>
      <c r="E971" s="152"/>
      <c r="F971" s="152"/>
      <c r="G971" s="152"/>
      <c r="H971" s="152"/>
      <c r="I971" s="152"/>
      <c r="J971" s="152"/>
      <c r="K971" s="152"/>
    </row>
    <row r="972" spans="3:11" ht="19.5" customHeight="1">
      <c r="C972" s="152"/>
      <c r="D972" s="152"/>
      <c r="E972" s="152"/>
      <c r="F972" s="152"/>
      <c r="G972" s="152"/>
      <c r="H972" s="152"/>
      <c r="I972" s="152"/>
      <c r="J972" s="152"/>
      <c r="K972" s="152"/>
    </row>
    <row r="973" s="157" customFormat="1" ht="19.5" customHeight="1"/>
    <row r="974" s="233" customFormat="1" ht="19.5" customHeight="1"/>
    <row r="975" spans="3:11" ht="9.75" customHeight="1">
      <c r="C975" s="152"/>
      <c r="D975" s="152"/>
      <c r="E975" s="152"/>
      <c r="F975" s="152"/>
      <c r="G975" s="152"/>
      <c r="H975" s="152"/>
      <c r="I975" s="152"/>
      <c r="J975" s="152"/>
      <c r="K975" s="152"/>
    </row>
    <row r="976" s="41" customFormat="1" ht="19.5" customHeight="1"/>
    <row r="977" spans="3:11" ht="19.5" customHeight="1">
      <c r="C977" s="152"/>
      <c r="D977" s="152"/>
      <c r="E977" s="152"/>
      <c r="F977" s="152"/>
      <c r="G977" s="152"/>
      <c r="H977" s="152"/>
      <c r="I977" s="152"/>
      <c r="J977" s="152"/>
      <c r="K977" s="152"/>
    </row>
    <row r="978" spans="3:11" ht="19.5" customHeight="1">
      <c r="C978" s="152"/>
      <c r="D978" s="152"/>
      <c r="E978" s="152"/>
      <c r="F978" s="152"/>
      <c r="G978" s="152"/>
      <c r="H978" s="152"/>
      <c r="I978" s="152"/>
      <c r="J978" s="152"/>
      <c r="K978" s="152"/>
    </row>
    <row r="979" spans="3:11" ht="19.5" customHeight="1">
      <c r="C979" s="152"/>
      <c r="D979" s="152"/>
      <c r="E979" s="152"/>
      <c r="F979" s="152"/>
      <c r="G979" s="152"/>
      <c r="H979" s="152"/>
      <c r="I979" s="152"/>
      <c r="J979" s="152"/>
      <c r="K979" s="152"/>
    </row>
    <row r="980" spans="3:11" ht="19.5" customHeight="1">
      <c r="C980" s="152"/>
      <c r="D980" s="152"/>
      <c r="E980" s="152"/>
      <c r="F980" s="152"/>
      <c r="G980" s="152"/>
      <c r="H980" s="152"/>
      <c r="I980" s="152"/>
      <c r="J980" s="152"/>
      <c r="K980" s="152"/>
    </row>
    <row r="981" spans="3:11" ht="19.5" customHeight="1">
      <c r="C981" s="152"/>
      <c r="D981" s="152"/>
      <c r="E981" s="152"/>
      <c r="F981" s="152"/>
      <c r="G981" s="152"/>
      <c r="H981" s="152"/>
      <c r="I981" s="152"/>
      <c r="J981" s="152"/>
      <c r="K981" s="152"/>
    </row>
    <row r="982" spans="3:11" ht="19.5" customHeight="1">
      <c r="C982" s="152"/>
      <c r="D982" s="152"/>
      <c r="E982" s="152"/>
      <c r="F982" s="152"/>
      <c r="G982" s="152"/>
      <c r="H982" s="152"/>
      <c r="I982" s="152"/>
      <c r="J982" s="152"/>
      <c r="K982" s="152"/>
    </row>
    <row r="983" s="157" customFormat="1" ht="19.5" customHeight="1"/>
    <row r="984" s="233" customFormat="1" ht="19.5" customHeight="1"/>
    <row r="985" spans="3:11" ht="9.75" customHeight="1">
      <c r="C985" s="152"/>
      <c r="D985" s="152"/>
      <c r="E985" s="152"/>
      <c r="F985" s="152"/>
      <c r="G985" s="152"/>
      <c r="H985" s="152"/>
      <c r="I985" s="152"/>
      <c r="J985" s="152"/>
      <c r="K985" s="152"/>
    </row>
    <row r="986" s="41" customFormat="1" ht="19.5" customHeight="1"/>
    <row r="987" spans="3:11" ht="19.5" customHeight="1">
      <c r="C987" s="152"/>
      <c r="D987" s="152"/>
      <c r="E987" s="152"/>
      <c r="F987" s="152"/>
      <c r="G987" s="152"/>
      <c r="H987" s="152"/>
      <c r="I987" s="152"/>
      <c r="J987" s="152"/>
      <c r="K987" s="152"/>
    </row>
    <row r="988" spans="3:11" ht="19.5" customHeight="1">
      <c r="C988" s="152"/>
      <c r="D988" s="152"/>
      <c r="E988" s="152"/>
      <c r="F988" s="152"/>
      <c r="G988" s="152"/>
      <c r="H988" s="152"/>
      <c r="I988" s="152"/>
      <c r="J988" s="152"/>
      <c r="K988" s="152"/>
    </row>
    <row r="989" s="157" customFormat="1" ht="19.5" customHeight="1"/>
    <row r="990" spans="3:11" ht="9.75" customHeight="1">
      <c r="C990" s="152"/>
      <c r="D990" s="152"/>
      <c r="E990" s="152"/>
      <c r="F990" s="152"/>
      <c r="G990" s="152"/>
      <c r="H990" s="152"/>
      <c r="I990" s="152"/>
      <c r="J990" s="152"/>
      <c r="K990" s="152"/>
    </row>
    <row r="991" spans="3:11" ht="19.5" customHeight="1">
      <c r="C991" s="152"/>
      <c r="D991" s="152"/>
      <c r="E991" s="152"/>
      <c r="F991" s="152"/>
      <c r="G991" s="152"/>
      <c r="H991" s="152"/>
      <c r="I991" s="152"/>
      <c r="J991" s="152"/>
      <c r="K991" s="152"/>
    </row>
    <row r="992" spans="3:11" ht="19.5" customHeight="1">
      <c r="C992" s="152"/>
      <c r="D992" s="152"/>
      <c r="E992" s="152"/>
      <c r="F992" s="152"/>
      <c r="G992" s="152"/>
      <c r="H992" s="152"/>
      <c r="I992" s="152"/>
      <c r="J992" s="152"/>
      <c r="K992" s="152"/>
    </row>
    <row r="993" s="157" customFormat="1" ht="19.5" customHeight="1"/>
    <row r="994" spans="3:11" ht="9.75" customHeight="1">
      <c r="C994" s="152"/>
      <c r="D994" s="152"/>
      <c r="E994" s="152"/>
      <c r="F994" s="152"/>
      <c r="G994" s="152"/>
      <c r="H994" s="152"/>
      <c r="I994" s="152"/>
      <c r="J994" s="152"/>
      <c r="K994" s="152"/>
    </row>
    <row r="995" spans="3:11" ht="19.5" customHeight="1">
      <c r="C995" s="152"/>
      <c r="D995" s="152"/>
      <c r="E995" s="152"/>
      <c r="F995" s="152"/>
      <c r="G995" s="152"/>
      <c r="H995" s="152"/>
      <c r="I995" s="152"/>
      <c r="J995" s="152"/>
      <c r="K995" s="152"/>
    </row>
    <row r="996" spans="3:11" ht="19.5" customHeight="1">
      <c r="C996" s="152"/>
      <c r="D996" s="152"/>
      <c r="E996" s="152"/>
      <c r="F996" s="152"/>
      <c r="G996" s="152"/>
      <c r="H996" s="152"/>
      <c r="I996" s="152"/>
      <c r="J996" s="152"/>
      <c r="K996" s="152"/>
    </row>
    <row r="997" s="157" customFormat="1" ht="19.5" customHeight="1"/>
    <row r="998" s="233" customFormat="1" ht="19.5" customHeight="1"/>
    <row r="999" spans="3:11" ht="9.75" customHeight="1">
      <c r="C999" s="152"/>
      <c r="D999" s="152"/>
      <c r="E999" s="152"/>
      <c r="F999" s="152"/>
      <c r="G999" s="152"/>
      <c r="H999" s="152"/>
      <c r="I999" s="152"/>
      <c r="J999" s="152"/>
      <c r="K999" s="152"/>
    </row>
    <row r="1000" s="41" customFormat="1" ht="19.5" customHeight="1"/>
    <row r="1001" spans="3:11" ht="9.75" customHeight="1">
      <c r="C1001" s="152"/>
      <c r="D1001" s="152"/>
      <c r="E1001" s="152"/>
      <c r="F1001" s="152"/>
      <c r="G1001" s="152"/>
      <c r="H1001" s="152"/>
      <c r="I1001" s="152"/>
      <c r="J1001" s="152"/>
      <c r="K1001" s="152"/>
    </row>
    <row r="1002" s="41" customFormat="1" ht="19.5" customHeight="1"/>
    <row r="1003" s="41" customFormat="1" ht="19.5" customHeight="1"/>
    <row r="1004" spans="3:11" ht="19.5" customHeight="1">
      <c r="C1004" s="152"/>
      <c r="D1004" s="152"/>
      <c r="E1004" s="152"/>
      <c r="F1004" s="152"/>
      <c r="G1004" s="152"/>
      <c r="H1004" s="152"/>
      <c r="I1004" s="152"/>
      <c r="J1004" s="152"/>
      <c r="K1004" s="152"/>
    </row>
    <row r="1005" spans="3:11" ht="19.5" customHeight="1">
      <c r="C1005" s="152"/>
      <c r="D1005" s="152"/>
      <c r="E1005" s="152"/>
      <c r="F1005" s="152"/>
      <c r="G1005" s="152"/>
      <c r="H1005" s="152"/>
      <c r="I1005" s="152"/>
      <c r="J1005" s="152"/>
      <c r="K1005" s="152"/>
    </row>
    <row r="1006" s="157" customFormat="1" ht="19.5" customHeight="1"/>
    <row r="1007" s="233" customFormat="1" ht="19.5" customHeight="1"/>
    <row r="1008" spans="3:11" ht="9.75" customHeight="1">
      <c r="C1008" s="152"/>
      <c r="D1008" s="152"/>
      <c r="E1008" s="152"/>
      <c r="F1008" s="152"/>
      <c r="G1008" s="152"/>
      <c r="H1008" s="152"/>
      <c r="I1008" s="152"/>
      <c r="J1008" s="152"/>
      <c r="K1008" s="152"/>
    </row>
    <row r="1009" s="41" customFormat="1" ht="19.5" customHeight="1"/>
    <row r="1010" spans="3:11" ht="19.5" customHeight="1">
      <c r="C1010" s="152"/>
      <c r="D1010" s="152"/>
      <c r="E1010" s="152"/>
      <c r="F1010" s="152"/>
      <c r="G1010" s="152"/>
      <c r="H1010" s="152"/>
      <c r="I1010" s="152"/>
      <c r="J1010" s="152"/>
      <c r="K1010" s="152"/>
    </row>
    <row r="1011" spans="3:11" ht="19.5" customHeight="1">
      <c r="C1011" s="152"/>
      <c r="D1011" s="152"/>
      <c r="E1011" s="152"/>
      <c r="F1011" s="152"/>
      <c r="G1011" s="152"/>
      <c r="H1011" s="152"/>
      <c r="I1011" s="152"/>
      <c r="J1011" s="152"/>
      <c r="K1011" s="152"/>
    </row>
    <row r="1012" s="157" customFormat="1" ht="19.5" customHeight="1"/>
    <row r="1013" s="233" customFormat="1" ht="19.5" customHeight="1"/>
    <row r="1014" spans="3:11" ht="9.75" customHeight="1">
      <c r="C1014" s="152"/>
      <c r="D1014" s="152"/>
      <c r="E1014" s="152"/>
      <c r="F1014" s="152"/>
      <c r="G1014" s="152"/>
      <c r="H1014" s="152"/>
      <c r="I1014" s="152"/>
      <c r="J1014" s="152"/>
      <c r="K1014" s="152"/>
    </row>
    <row r="1015" s="41" customFormat="1" ht="19.5" customHeight="1"/>
    <row r="1016" spans="3:11" ht="19.5" customHeight="1">
      <c r="C1016" s="152"/>
      <c r="D1016" s="152"/>
      <c r="E1016" s="152"/>
      <c r="F1016" s="152"/>
      <c r="G1016" s="152"/>
      <c r="H1016" s="152"/>
      <c r="I1016" s="152"/>
      <c r="J1016" s="152"/>
      <c r="K1016" s="152"/>
    </row>
    <row r="1017" spans="3:11" ht="19.5" customHeight="1">
      <c r="C1017" s="152"/>
      <c r="D1017" s="152"/>
      <c r="E1017" s="152"/>
      <c r="F1017" s="152"/>
      <c r="G1017" s="152"/>
      <c r="H1017" s="152"/>
      <c r="I1017" s="152"/>
      <c r="J1017" s="152"/>
      <c r="K1017" s="152"/>
    </row>
    <row r="1018" s="157" customFormat="1" ht="19.5" customHeight="1"/>
    <row r="1019" s="233" customFormat="1" ht="19.5" customHeight="1"/>
    <row r="1020" spans="3:11" ht="9.75" customHeight="1">
      <c r="C1020" s="152"/>
      <c r="D1020" s="152"/>
      <c r="E1020" s="152"/>
      <c r="F1020" s="152"/>
      <c r="G1020" s="152"/>
      <c r="H1020" s="152"/>
      <c r="I1020" s="152"/>
      <c r="J1020" s="152"/>
      <c r="K1020" s="152"/>
    </row>
    <row r="1021" s="41" customFormat="1" ht="19.5" customHeight="1"/>
    <row r="1022" spans="3:11" ht="9.75" customHeight="1">
      <c r="C1022" s="152"/>
      <c r="D1022" s="152"/>
      <c r="E1022" s="152"/>
      <c r="F1022" s="152"/>
      <c r="G1022" s="152"/>
      <c r="H1022" s="152"/>
      <c r="I1022" s="152"/>
      <c r="J1022" s="152"/>
      <c r="K1022" s="152"/>
    </row>
    <row r="1023" s="41" customFormat="1" ht="19.5" customHeight="1"/>
    <row r="1024" spans="3:11" ht="19.5" customHeight="1">
      <c r="C1024" s="152"/>
      <c r="D1024" s="152"/>
      <c r="E1024" s="152"/>
      <c r="F1024" s="152"/>
      <c r="G1024" s="152"/>
      <c r="H1024" s="152"/>
      <c r="I1024" s="152"/>
      <c r="J1024" s="152"/>
      <c r="K1024" s="152"/>
    </row>
    <row r="1025" spans="3:11" ht="19.5" customHeight="1">
      <c r="C1025" s="152"/>
      <c r="D1025" s="152"/>
      <c r="E1025" s="152"/>
      <c r="F1025" s="152"/>
      <c r="G1025" s="152"/>
      <c r="H1025" s="152"/>
      <c r="I1025" s="152"/>
      <c r="J1025" s="152"/>
      <c r="K1025" s="152"/>
    </row>
    <row r="1026" s="157" customFormat="1" ht="19.5" customHeight="1"/>
    <row r="1027" spans="3:11" ht="9.75" customHeight="1">
      <c r="C1027" s="152"/>
      <c r="D1027" s="152"/>
      <c r="E1027" s="152"/>
      <c r="F1027" s="152"/>
      <c r="G1027" s="152"/>
      <c r="H1027" s="152"/>
      <c r="I1027" s="152"/>
      <c r="J1027" s="152"/>
      <c r="K1027" s="152"/>
    </row>
    <row r="1028" spans="3:11" ht="19.5" customHeight="1">
      <c r="C1028" s="152"/>
      <c r="D1028" s="152"/>
      <c r="E1028" s="152"/>
      <c r="F1028" s="152"/>
      <c r="G1028" s="152"/>
      <c r="H1028" s="152"/>
      <c r="I1028" s="152"/>
      <c r="J1028" s="152"/>
      <c r="K1028" s="152"/>
    </row>
    <row r="1029" spans="3:11" ht="19.5" customHeight="1">
      <c r="C1029" s="152"/>
      <c r="D1029" s="152"/>
      <c r="E1029" s="152"/>
      <c r="F1029" s="152"/>
      <c r="G1029" s="152"/>
      <c r="H1029" s="152"/>
      <c r="I1029" s="152"/>
      <c r="J1029" s="152"/>
      <c r="K1029" s="152"/>
    </row>
    <row r="1030" s="157" customFormat="1" ht="19.5" customHeight="1"/>
    <row r="1031" spans="3:11" ht="9.75" customHeight="1">
      <c r="C1031" s="152"/>
      <c r="D1031" s="152"/>
      <c r="E1031" s="152"/>
      <c r="F1031" s="152"/>
      <c r="G1031" s="152"/>
      <c r="H1031" s="152"/>
      <c r="I1031" s="152"/>
      <c r="J1031" s="152"/>
      <c r="K1031" s="152"/>
    </row>
    <row r="1032" s="41" customFormat="1" ht="19.5" customHeight="1"/>
    <row r="1033" spans="3:11" ht="9.75" customHeight="1">
      <c r="C1033" s="152"/>
      <c r="D1033" s="152"/>
      <c r="E1033" s="152"/>
      <c r="F1033" s="152"/>
      <c r="G1033" s="152"/>
      <c r="H1033" s="152"/>
      <c r="I1033" s="152"/>
      <c r="J1033" s="152"/>
      <c r="K1033" s="152"/>
    </row>
    <row r="1034" s="41" customFormat="1" ht="19.5" customHeight="1"/>
    <row r="1035" s="41" customFormat="1" ht="19.5" customHeight="1"/>
    <row r="1036" spans="3:11" ht="28.5" customHeight="1">
      <c r="C1036" s="152"/>
      <c r="D1036" s="152"/>
      <c r="E1036" s="152"/>
      <c r="F1036" s="152"/>
      <c r="G1036" s="152"/>
      <c r="H1036" s="152"/>
      <c r="I1036" s="152"/>
      <c r="J1036" s="152"/>
      <c r="K1036" s="152"/>
    </row>
    <row r="1037" spans="3:11" ht="19.5" customHeight="1">
      <c r="C1037" s="152"/>
      <c r="D1037" s="152"/>
      <c r="E1037" s="152"/>
      <c r="F1037" s="152"/>
      <c r="G1037" s="152"/>
      <c r="H1037" s="152"/>
      <c r="I1037" s="152"/>
      <c r="J1037" s="152"/>
      <c r="K1037" s="152"/>
    </row>
    <row r="1038" s="157" customFormat="1" ht="19.5" customHeight="1"/>
    <row r="1039" s="233" customFormat="1" ht="19.5" customHeight="1"/>
    <row r="1040" spans="3:11" ht="9.75" customHeight="1">
      <c r="C1040" s="152"/>
      <c r="D1040" s="152"/>
      <c r="E1040" s="152"/>
      <c r="F1040" s="152"/>
      <c r="G1040" s="152"/>
      <c r="H1040" s="152"/>
      <c r="I1040" s="152"/>
      <c r="J1040" s="152"/>
      <c r="K1040" s="152"/>
    </row>
    <row r="1041" s="41" customFormat="1" ht="19.5" customHeight="1"/>
    <row r="1042" spans="3:11" ht="28.5" customHeight="1">
      <c r="C1042" s="152"/>
      <c r="D1042" s="152"/>
      <c r="E1042" s="152"/>
      <c r="F1042" s="152"/>
      <c r="G1042" s="152"/>
      <c r="H1042" s="152"/>
      <c r="I1042" s="152"/>
      <c r="J1042" s="152"/>
      <c r="K1042" s="152"/>
    </row>
    <row r="1043" spans="3:11" ht="19.5" customHeight="1">
      <c r="C1043" s="152"/>
      <c r="D1043" s="152"/>
      <c r="E1043" s="152"/>
      <c r="F1043" s="152"/>
      <c r="G1043" s="152"/>
      <c r="H1043" s="152"/>
      <c r="I1043" s="152"/>
      <c r="J1043" s="152"/>
      <c r="K1043" s="152"/>
    </row>
    <row r="1044" s="157" customFormat="1" ht="19.5" customHeight="1"/>
    <row r="1045" s="233" customFormat="1" ht="19.5" customHeight="1"/>
    <row r="1046" spans="3:11" ht="9.75" customHeight="1">
      <c r="C1046" s="152"/>
      <c r="D1046" s="152"/>
      <c r="E1046" s="152"/>
      <c r="F1046" s="152"/>
      <c r="G1046" s="152"/>
      <c r="H1046" s="152"/>
      <c r="I1046" s="152"/>
      <c r="J1046" s="152"/>
      <c r="K1046" s="152"/>
    </row>
    <row r="1047" s="41" customFormat="1" ht="19.5" customHeight="1"/>
    <row r="1048" spans="3:11" ht="9.75" customHeight="1">
      <c r="C1048" s="152"/>
      <c r="D1048" s="152"/>
      <c r="E1048" s="152"/>
      <c r="F1048" s="152"/>
      <c r="G1048" s="152"/>
      <c r="H1048" s="152"/>
      <c r="I1048" s="152"/>
      <c r="J1048" s="152"/>
      <c r="K1048" s="152"/>
    </row>
    <row r="1049" s="41" customFormat="1" ht="19.5" customHeight="1"/>
    <row r="1050" s="41" customFormat="1" ht="19.5" customHeight="1"/>
    <row r="1051" spans="3:11" ht="19.5" customHeight="1">
      <c r="C1051" s="152"/>
      <c r="D1051" s="152"/>
      <c r="E1051" s="152"/>
      <c r="F1051" s="152"/>
      <c r="G1051" s="152"/>
      <c r="H1051" s="152"/>
      <c r="I1051" s="152"/>
      <c r="J1051" s="152"/>
      <c r="K1051" s="152"/>
    </row>
    <row r="1052" spans="3:11" ht="19.5" customHeight="1">
      <c r="C1052" s="152"/>
      <c r="D1052" s="152"/>
      <c r="E1052" s="152"/>
      <c r="F1052" s="152"/>
      <c r="G1052" s="152"/>
      <c r="H1052" s="152"/>
      <c r="I1052" s="152"/>
      <c r="J1052" s="152"/>
      <c r="K1052" s="152"/>
    </row>
    <row r="1053" s="157" customFormat="1" ht="19.5" customHeight="1"/>
    <row r="1054" spans="3:11" ht="9.75" customHeight="1">
      <c r="C1054" s="152"/>
      <c r="D1054" s="152"/>
      <c r="E1054" s="152"/>
      <c r="F1054" s="152"/>
      <c r="G1054" s="152"/>
      <c r="H1054" s="152"/>
      <c r="I1054" s="152"/>
      <c r="J1054" s="152"/>
      <c r="K1054" s="152"/>
    </row>
    <row r="1055" spans="3:11" ht="19.5" customHeight="1">
      <c r="C1055" s="152"/>
      <c r="D1055" s="152"/>
      <c r="E1055" s="152"/>
      <c r="F1055" s="152"/>
      <c r="G1055" s="152"/>
      <c r="H1055" s="152"/>
      <c r="I1055" s="152"/>
      <c r="J1055" s="152"/>
      <c r="K1055" s="152"/>
    </row>
    <row r="1056" spans="3:11" ht="19.5" customHeight="1">
      <c r="C1056" s="152"/>
      <c r="D1056" s="152"/>
      <c r="E1056" s="152"/>
      <c r="F1056" s="152"/>
      <c r="G1056" s="152"/>
      <c r="H1056" s="152"/>
      <c r="I1056" s="152"/>
      <c r="J1056" s="152"/>
      <c r="K1056" s="152"/>
    </row>
    <row r="1057" s="157" customFormat="1" ht="19.5" customHeight="1"/>
    <row r="1058" s="233" customFormat="1" ht="19.5" customHeight="1"/>
    <row r="1059" spans="3:11" ht="9.75" customHeight="1">
      <c r="C1059" s="152"/>
      <c r="D1059" s="152"/>
      <c r="E1059" s="152"/>
      <c r="F1059" s="152"/>
      <c r="G1059" s="152"/>
      <c r="H1059" s="152"/>
      <c r="I1059" s="152"/>
      <c r="J1059" s="152"/>
      <c r="K1059" s="152"/>
    </row>
    <row r="1060" s="41" customFormat="1" ht="19.5" customHeight="1"/>
    <row r="1061" spans="3:11" ht="19.5" customHeight="1">
      <c r="C1061" s="152"/>
      <c r="D1061" s="152"/>
      <c r="E1061" s="152"/>
      <c r="F1061" s="152"/>
      <c r="G1061" s="152"/>
      <c r="H1061" s="152"/>
      <c r="I1061" s="152"/>
      <c r="J1061" s="152"/>
      <c r="K1061" s="152"/>
    </row>
    <row r="1062" spans="3:11" ht="19.5" customHeight="1">
      <c r="C1062" s="152"/>
      <c r="D1062" s="152"/>
      <c r="E1062" s="152"/>
      <c r="F1062" s="152"/>
      <c r="G1062" s="152"/>
      <c r="H1062" s="152"/>
      <c r="I1062" s="152"/>
      <c r="J1062" s="152"/>
      <c r="K1062" s="152"/>
    </row>
    <row r="1063" s="157" customFormat="1" ht="19.5" customHeight="1"/>
    <row r="1064" s="233" customFormat="1" ht="19.5" customHeight="1"/>
    <row r="1065" spans="3:11" ht="9.75" customHeight="1">
      <c r="C1065" s="152"/>
      <c r="D1065" s="152"/>
      <c r="E1065" s="152"/>
      <c r="F1065" s="152"/>
      <c r="G1065" s="152"/>
      <c r="H1065" s="152"/>
      <c r="I1065" s="152"/>
      <c r="J1065" s="152"/>
      <c r="K1065" s="152"/>
    </row>
    <row r="1066" s="41" customFormat="1" ht="19.5" customHeight="1"/>
    <row r="1067" spans="3:11" ht="9.75" customHeight="1">
      <c r="C1067" s="152"/>
      <c r="D1067" s="152"/>
      <c r="E1067" s="152"/>
      <c r="F1067" s="152"/>
      <c r="G1067" s="152"/>
      <c r="H1067" s="152"/>
      <c r="I1067" s="152"/>
      <c r="J1067" s="152"/>
      <c r="K1067" s="152"/>
    </row>
    <row r="1068" s="239" customFormat="1" ht="21.75" customHeight="1"/>
    <row r="1069" spans="3:11" ht="12.75">
      <c r="C1069" s="152"/>
      <c r="D1069" s="152"/>
      <c r="E1069" s="152"/>
      <c r="F1069" s="152"/>
      <c r="G1069" s="152"/>
      <c r="H1069" s="152"/>
      <c r="I1069" s="152"/>
      <c r="J1069" s="152"/>
      <c r="K1069" s="152"/>
    </row>
    <row r="1070" spans="3:11" ht="12.75">
      <c r="C1070" s="152"/>
      <c r="D1070" s="152"/>
      <c r="E1070" s="152"/>
      <c r="F1070" s="152"/>
      <c r="G1070" s="152"/>
      <c r="H1070" s="152"/>
      <c r="I1070" s="152"/>
      <c r="J1070" s="152"/>
      <c r="K1070" s="152"/>
    </row>
    <row r="1071" spans="3:11" ht="12.75">
      <c r="C1071" s="152"/>
      <c r="D1071" s="152"/>
      <c r="E1071" s="152"/>
      <c r="F1071" s="152"/>
      <c r="G1071" s="152"/>
      <c r="H1071" s="152"/>
      <c r="I1071" s="152"/>
      <c r="J1071" s="152"/>
      <c r="K1071" s="152"/>
    </row>
    <row r="1072" spans="3:11" ht="12.75">
      <c r="C1072" s="152"/>
      <c r="D1072" s="152"/>
      <c r="E1072" s="152"/>
      <c r="F1072" s="152"/>
      <c r="G1072" s="152"/>
      <c r="H1072" s="152"/>
      <c r="I1072" s="152"/>
      <c r="J1072" s="152"/>
      <c r="K1072" s="152"/>
    </row>
    <row r="1073" spans="3:11" ht="12.75">
      <c r="C1073" s="152"/>
      <c r="D1073" s="152"/>
      <c r="E1073" s="152"/>
      <c r="F1073" s="152"/>
      <c r="G1073" s="152"/>
      <c r="H1073" s="152"/>
      <c r="I1073" s="152"/>
      <c r="J1073" s="152"/>
      <c r="K1073" s="152"/>
    </row>
    <row r="1074" spans="3:11" ht="12.75">
      <c r="C1074" s="152"/>
      <c r="D1074" s="152"/>
      <c r="E1074" s="152"/>
      <c r="F1074" s="152"/>
      <c r="G1074" s="152"/>
      <c r="H1074" s="152"/>
      <c r="I1074" s="152"/>
      <c r="J1074" s="152"/>
      <c r="K1074" s="152"/>
    </row>
    <row r="1075" s="228" customFormat="1" ht="22.5" customHeight="1" hidden="1"/>
    <row r="1076" spans="3:11" ht="12.75" hidden="1">
      <c r="C1076" s="152"/>
      <c r="D1076" s="152"/>
      <c r="E1076" s="152"/>
      <c r="F1076" s="152"/>
      <c r="G1076" s="152"/>
      <c r="H1076" s="152"/>
      <c r="I1076" s="152"/>
      <c r="J1076" s="152"/>
      <c r="K1076" s="152"/>
    </row>
    <row r="1077" spans="3:11" ht="15" customHeight="1" hidden="1" thickBot="1">
      <c r="C1077" s="152"/>
      <c r="D1077" s="152"/>
      <c r="E1077" s="152"/>
      <c r="F1077" s="152"/>
      <c r="G1077" s="152"/>
      <c r="H1077" s="152"/>
      <c r="I1077" s="152"/>
      <c r="J1077" s="152"/>
      <c r="K1077" s="152"/>
    </row>
    <row r="1078" s="41" customFormat="1" ht="19.5" customHeight="1" hidden="1" thickBot="1"/>
    <row r="1079" s="41" customFormat="1" ht="19.5" customHeight="1" hidden="1" thickBot="1"/>
    <row r="1080" s="41" customFormat="1" ht="19.5" customHeight="1" hidden="1"/>
    <row r="1081" s="41" customFormat="1" ht="19.5" customHeight="1" hidden="1"/>
    <row r="1082" s="41" customFormat="1" ht="19.5" customHeight="1" hidden="1"/>
    <row r="1083" s="41" customFormat="1" ht="19.5" customHeight="1" hidden="1"/>
    <row r="1084" s="41" customFormat="1" ht="19.5" customHeight="1" hidden="1"/>
    <row r="1085" s="41" customFormat="1" ht="19.5" customHeight="1" hidden="1"/>
    <row r="1086" s="41" customFormat="1" ht="19.5" customHeight="1" hidden="1"/>
    <row r="1087" s="41" customFormat="1" ht="19.5" customHeight="1" hidden="1"/>
    <row r="1088" s="41" customFormat="1" ht="19.5" customHeight="1" hidden="1"/>
    <row r="1089" s="41" customFormat="1" ht="19.5" customHeight="1" hidden="1" thickBot="1"/>
    <row r="1090" s="41" customFormat="1" ht="30" customHeight="1" hidden="1" thickBot="1"/>
    <row r="1091" s="41" customFormat="1" ht="19.5" customHeight="1" hidden="1"/>
    <row r="1092" s="41" customFormat="1" ht="19.5" customHeight="1" hidden="1" thickBot="1"/>
    <row r="1093" spans="3:11" ht="30" customHeight="1" hidden="1" thickBot="1">
      <c r="C1093" s="152"/>
      <c r="D1093" s="152"/>
      <c r="E1093" s="152"/>
      <c r="F1093" s="152"/>
      <c r="G1093" s="152"/>
      <c r="H1093" s="152"/>
      <c r="I1093" s="152"/>
      <c r="J1093" s="152"/>
      <c r="K1093" s="152"/>
    </row>
    <row r="1094" spans="3:11" ht="30" customHeight="1" hidden="1">
      <c r="C1094" s="152"/>
      <c r="D1094" s="152"/>
      <c r="E1094" s="152"/>
      <c r="F1094" s="152"/>
      <c r="G1094" s="152"/>
      <c r="H1094" s="152"/>
      <c r="I1094" s="152"/>
      <c r="J1094" s="152"/>
      <c r="K1094" s="152"/>
    </row>
    <row r="1095" spans="3:11" ht="30" customHeight="1" hidden="1" thickBot="1">
      <c r="C1095" s="152"/>
      <c r="D1095" s="152"/>
      <c r="E1095" s="152"/>
      <c r="F1095" s="152"/>
      <c r="G1095" s="152"/>
      <c r="H1095" s="152"/>
      <c r="I1095" s="152"/>
      <c r="J1095" s="152"/>
      <c r="K1095" s="152"/>
    </row>
    <row r="1096" spans="3:11" ht="19.5" customHeight="1" hidden="1">
      <c r="C1096" s="152"/>
      <c r="D1096" s="152"/>
      <c r="E1096" s="152"/>
      <c r="F1096" s="152"/>
      <c r="G1096" s="152"/>
      <c r="H1096" s="152"/>
      <c r="I1096" s="152"/>
      <c r="J1096" s="152"/>
      <c r="K1096" s="152"/>
    </row>
    <row r="1097" spans="3:11" ht="19.5" customHeight="1" hidden="1">
      <c r="C1097" s="152"/>
      <c r="D1097" s="152"/>
      <c r="E1097" s="152"/>
      <c r="F1097" s="152"/>
      <c r="G1097" s="152"/>
      <c r="H1097" s="152"/>
      <c r="I1097" s="152"/>
      <c r="J1097" s="152"/>
      <c r="K1097" s="152"/>
    </row>
    <row r="1098" spans="3:11" ht="19.5" customHeight="1" hidden="1">
      <c r="C1098" s="152"/>
      <c r="D1098" s="152"/>
      <c r="E1098" s="152"/>
      <c r="F1098" s="152"/>
      <c r="G1098" s="152"/>
      <c r="H1098" s="152"/>
      <c r="I1098" s="152"/>
      <c r="J1098" s="152"/>
      <c r="K1098" s="152"/>
    </row>
    <row r="1099" spans="3:11" ht="19.5" customHeight="1" hidden="1">
      <c r="C1099" s="152"/>
      <c r="D1099" s="152"/>
      <c r="E1099" s="152"/>
      <c r="F1099" s="152"/>
      <c r="G1099" s="152"/>
      <c r="H1099" s="152"/>
      <c r="I1099" s="152"/>
      <c r="J1099" s="152"/>
      <c r="K1099" s="152"/>
    </row>
    <row r="1100" spans="3:11" ht="19.5" customHeight="1" hidden="1" thickBot="1">
      <c r="C1100" s="152"/>
      <c r="D1100" s="152"/>
      <c r="E1100" s="152"/>
      <c r="F1100" s="152"/>
      <c r="G1100" s="152"/>
      <c r="H1100" s="152"/>
      <c r="I1100" s="152"/>
      <c r="J1100" s="152"/>
      <c r="K1100" s="152"/>
    </row>
    <row r="1101" s="157" customFormat="1" ht="19.5" customHeight="1" hidden="1" thickBot="1"/>
    <row r="1102" spans="3:11" ht="9.75" customHeight="1" hidden="1" thickBot="1">
      <c r="C1102" s="152"/>
      <c r="D1102" s="152"/>
      <c r="E1102" s="152"/>
      <c r="F1102" s="152"/>
      <c r="G1102" s="152"/>
      <c r="H1102" s="152"/>
      <c r="I1102" s="152"/>
      <c r="J1102" s="152"/>
      <c r="K1102" s="152"/>
    </row>
    <row r="1103" spans="3:11" ht="19.5" customHeight="1" hidden="1">
      <c r="C1103" s="152"/>
      <c r="D1103" s="152"/>
      <c r="E1103" s="152"/>
      <c r="F1103" s="152"/>
      <c r="G1103" s="152"/>
      <c r="H1103" s="152"/>
      <c r="I1103" s="152"/>
      <c r="J1103" s="152"/>
      <c r="K1103" s="152"/>
    </row>
    <row r="1104" spans="3:11" ht="19.5" customHeight="1" hidden="1">
      <c r="C1104" s="152"/>
      <c r="D1104" s="152"/>
      <c r="E1104" s="152"/>
      <c r="F1104" s="152"/>
      <c r="G1104" s="152"/>
      <c r="H1104" s="152"/>
      <c r="I1104" s="152"/>
      <c r="J1104" s="152"/>
      <c r="K1104" s="152"/>
    </row>
    <row r="1105" spans="3:11" ht="19.5" customHeight="1" hidden="1">
      <c r="C1105" s="152"/>
      <c r="D1105" s="152"/>
      <c r="E1105" s="152"/>
      <c r="F1105" s="152"/>
      <c r="G1105" s="152"/>
      <c r="H1105" s="152"/>
      <c r="I1105" s="152"/>
      <c r="J1105" s="152"/>
      <c r="K1105" s="152"/>
    </row>
    <row r="1106" spans="3:11" ht="19.5" customHeight="1" hidden="1">
      <c r="C1106" s="152"/>
      <c r="D1106" s="152"/>
      <c r="E1106" s="152"/>
      <c r="F1106" s="152"/>
      <c r="G1106" s="152"/>
      <c r="H1106" s="152"/>
      <c r="I1106" s="152"/>
      <c r="J1106" s="152"/>
      <c r="K1106" s="152"/>
    </row>
    <row r="1107" spans="3:11" ht="19.5" customHeight="1" hidden="1" thickBot="1">
      <c r="C1107" s="152"/>
      <c r="D1107" s="152"/>
      <c r="E1107" s="152"/>
      <c r="F1107" s="152"/>
      <c r="G1107" s="152"/>
      <c r="H1107" s="152"/>
      <c r="I1107" s="152"/>
      <c r="J1107" s="152"/>
      <c r="K1107" s="152"/>
    </row>
    <row r="1108" s="157" customFormat="1" ht="19.5" customHeight="1" hidden="1" thickBot="1"/>
    <row r="1109" spans="3:11" ht="9.75" customHeight="1" hidden="1" thickBot="1">
      <c r="C1109" s="152"/>
      <c r="D1109" s="152"/>
      <c r="E1109" s="152"/>
      <c r="F1109" s="152"/>
      <c r="G1109" s="152"/>
      <c r="H1109" s="152"/>
      <c r="I1109" s="152"/>
      <c r="J1109" s="152"/>
      <c r="K1109" s="152"/>
    </row>
    <row r="1110" spans="3:11" ht="19.5" customHeight="1" hidden="1">
      <c r="C1110" s="152"/>
      <c r="D1110" s="152"/>
      <c r="E1110" s="152"/>
      <c r="F1110" s="152"/>
      <c r="G1110" s="152"/>
      <c r="H1110" s="152"/>
      <c r="I1110" s="152"/>
      <c r="J1110" s="152"/>
      <c r="K1110" s="152"/>
    </row>
    <row r="1111" spans="3:11" ht="19.5" customHeight="1" hidden="1">
      <c r="C1111" s="152"/>
      <c r="D1111" s="152"/>
      <c r="E1111" s="152"/>
      <c r="F1111" s="152"/>
      <c r="G1111" s="152"/>
      <c r="H1111" s="152"/>
      <c r="I1111" s="152"/>
      <c r="J1111" s="152"/>
      <c r="K1111" s="152"/>
    </row>
    <row r="1112" spans="3:11" ht="19.5" customHeight="1" hidden="1">
      <c r="C1112" s="152"/>
      <c r="D1112" s="152"/>
      <c r="E1112" s="152"/>
      <c r="F1112" s="152"/>
      <c r="G1112" s="152"/>
      <c r="H1112" s="152"/>
      <c r="I1112" s="152"/>
      <c r="J1112" s="152"/>
      <c r="K1112" s="152"/>
    </row>
    <row r="1113" spans="3:11" ht="19.5" customHeight="1" hidden="1">
      <c r="C1113" s="152"/>
      <c r="D1113" s="152"/>
      <c r="E1113" s="152"/>
      <c r="F1113" s="152"/>
      <c r="G1113" s="152"/>
      <c r="H1113" s="152"/>
      <c r="I1113" s="152"/>
      <c r="J1113" s="152"/>
      <c r="K1113" s="152"/>
    </row>
    <row r="1114" spans="3:11" ht="19.5" customHeight="1" hidden="1" thickBot="1">
      <c r="C1114" s="152"/>
      <c r="D1114" s="152"/>
      <c r="E1114" s="152"/>
      <c r="F1114" s="152"/>
      <c r="G1114" s="152"/>
      <c r="H1114" s="152"/>
      <c r="I1114" s="152"/>
      <c r="J1114" s="152"/>
      <c r="K1114" s="152"/>
    </row>
    <row r="1115" s="157" customFormat="1" ht="19.5" customHeight="1" hidden="1" thickBot="1"/>
    <row r="1116" spans="3:11" ht="9.75" customHeight="1" hidden="1" thickBot="1">
      <c r="C1116" s="152"/>
      <c r="D1116" s="152"/>
      <c r="E1116" s="152"/>
      <c r="F1116" s="152"/>
      <c r="G1116" s="152"/>
      <c r="H1116" s="152"/>
      <c r="I1116" s="152"/>
      <c r="J1116" s="152"/>
      <c r="K1116" s="152"/>
    </row>
    <row r="1117" spans="3:11" ht="19.5" customHeight="1" hidden="1">
      <c r="C1117" s="152"/>
      <c r="D1117" s="152"/>
      <c r="E1117" s="152"/>
      <c r="F1117" s="152"/>
      <c r="G1117" s="152"/>
      <c r="H1117" s="152"/>
      <c r="I1117" s="152"/>
      <c r="J1117" s="152"/>
      <c r="K1117" s="152"/>
    </row>
    <row r="1118" spans="3:11" ht="19.5" customHeight="1" hidden="1">
      <c r="C1118" s="152"/>
      <c r="D1118" s="152"/>
      <c r="E1118" s="152"/>
      <c r="F1118" s="152"/>
      <c r="G1118" s="152"/>
      <c r="H1118" s="152"/>
      <c r="I1118" s="152"/>
      <c r="J1118" s="152"/>
      <c r="K1118" s="152"/>
    </row>
    <row r="1119" spans="3:11" ht="19.5" customHeight="1" hidden="1">
      <c r="C1119" s="152"/>
      <c r="D1119" s="152"/>
      <c r="E1119" s="152"/>
      <c r="F1119" s="152"/>
      <c r="G1119" s="152"/>
      <c r="H1119" s="152"/>
      <c r="I1119" s="152"/>
      <c r="J1119" s="152"/>
      <c r="K1119" s="152"/>
    </row>
    <row r="1120" spans="3:11" ht="19.5" customHeight="1" hidden="1">
      <c r="C1120" s="152"/>
      <c r="D1120" s="152"/>
      <c r="E1120" s="152"/>
      <c r="F1120" s="152"/>
      <c r="G1120" s="152"/>
      <c r="H1120" s="152"/>
      <c r="I1120" s="152"/>
      <c r="J1120" s="152"/>
      <c r="K1120" s="152"/>
    </row>
    <row r="1121" spans="3:11" ht="19.5" customHeight="1" hidden="1" thickBot="1">
      <c r="C1121" s="152"/>
      <c r="D1121" s="152"/>
      <c r="E1121" s="152"/>
      <c r="F1121" s="152"/>
      <c r="G1121" s="152"/>
      <c r="H1121" s="152"/>
      <c r="I1121" s="152"/>
      <c r="J1121" s="152"/>
      <c r="K1121" s="152"/>
    </row>
    <row r="1122" s="157" customFormat="1" ht="19.5" customHeight="1" hidden="1" thickBot="1"/>
    <row r="1123" s="233" customFormat="1" ht="19.5" customHeight="1" hidden="1" thickBot="1"/>
    <row r="1124" spans="3:11" ht="9.75" customHeight="1" hidden="1" thickBot="1">
      <c r="C1124" s="152"/>
      <c r="D1124" s="152"/>
      <c r="E1124" s="152"/>
      <c r="F1124" s="152"/>
      <c r="G1124" s="152"/>
      <c r="H1124" s="152"/>
      <c r="I1124" s="152"/>
      <c r="J1124" s="152"/>
      <c r="K1124" s="152"/>
    </row>
    <row r="1125" s="41" customFormat="1" ht="19.5" customHeight="1" hidden="1" thickBot="1"/>
    <row r="1126" spans="3:11" ht="19.5" customHeight="1" hidden="1">
      <c r="C1126" s="152"/>
      <c r="D1126" s="152"/>
      <c r="E1126" s="152"/>
      <c r="F1126" s="152"/>
      <c r="G1126" s="152"/>
      <c r="H1126" s="152"/>
      <c r="I1126" s="152"/>
      <c r="J1126" s="152"/>
      <c r="K1126" s="152"/>
    </row>
    <row r="1127" spans="3:11" ht="19.5" customHeight="1" hidden="1">
      <c r="C1127" s="152"/>
      <c r="D1127" s="152"/>
      <c r="E1127" s="152"/>
      <c r="F1127" s="152"/>
      <c r="G1127" s="152"/>
      <c r="H1127" s="152"/>
      <c r="I1127" s="152"/>
      <c r="J1127" s="152"/>
      <c r="K1127" s="152"/>
    </row>
    <row r="1128" spans="3:11" ht="19.5" customHeight="1" hidden="1">
      <c r="C1128" s="152"/>
      <c r="D1128" s="152"/>
      <c r="E1128" s="152"/>
      <c r="F1128" s="152"/>
      <c r="G1128" s="152"/>
      <c r="H1128" s="152"/>
      <c r="I1128" s="152"/>
      <c r="J1128" s="152"/>
      <c r="K1128" s="152"/>
    </row>
    <row r="1129" spans="3:11" ht="19.5" customHeight="1" hidden="1">
      <c r="C1129" s="152"/>
      <c r="D1129" s="152"/>
      <c r="E1129" s="152"/>
      <c r="F1129" s="152"/>
      <c r="G1129" s="152"/>
      <c r="H1129" s="152"/>
      <c r="I1129" s="152"/>
      <c r="J1129" s="152"/>
      <c r="K1129" s="152"/>
    </row>
    <row r="1130" spans="3:11" ht="19.5" customHeight="1" hidden="1" thickBot="1">
      <c r="C1130" s="152"/>
      <c r="D1130" s="152"/>
      <c r="E1130" s="152"/>
      <c r="F1130" s="152"/>
      <c r="G1130" s="152"/>
      <c r="H1130" s="152"/>
      <c r="I1130" s="152"/>
      <c r="J1130" s="152"/>
      <c r="K1130" s="152"/>
    </row>
    <row r="1131" s="157" customFormat="1" ht="19.5" customHeight="1" hidden="1" thickBot="1"/>
    <row r="1132" spans="3:11" ht="9.75" customHeight="1" hidden="1" thickBot="1">
      <c r="C1132" s="152"/>
      <c r="D1132" s="152"/>
      <c r="E1132" s="152"/>
      <c r="F1132" s="152"/>
      <c r="G1132" s="152"/>
      <c r="H1132" s="152"/>
      <c r="I1132" s="152"/>
      <c r="J1132" s="152"/>
      <c r="K1132" s="152"/>
    </row>
    <row r="1133" spans="3:11" ht="19.5" customHeight="1" hidden="1">
      <c r="C1133" s="152"/>
      <c r="D1133" s="152"/>
      <c r="E1133" s="152"/>
      <c r="F1133" s="152"/>
      <c r="G1133" s="152"/>
      <c r="H1133" s="152"/>
      <c r="I1133" s="152"/>
      <c r="J1133" s="152"/>
      <c r="K1133" s="152"/>
    </row>
    <row r="1134" spans="3:11" ht="19.5" customHeight="1" hidden="1">
      <c r="C1134" s="152"/>
      <c r="D1134" s="152"/>
      <c r="E1134" s="152"/>
      <c r="F1134" s="152"/>
      <c r="G1134" s="152"/>
      <c r="H1134" s="152"/>
      <c r="I1134" s="152"/>
      <c r="J1134" s="152"/>
      <c r="K1134" s="152"/>
    </row>
    <row r="1135" spans="3:11" ht="19.5" customHeight="1" hidden="1">
      <c r="C1135" s="152"/>
      <c r="D1135" s="152"/>
      <c r="E1135" s="152"/>
      <c r="F1135" s="152"/>
      <c r="G1135" s="152"/>
      <c r="H1135" s="152"/>
      <c r="I1135" s="152"/>
      <c r="J1135" s="152"/>
      <c r="K1135" s="152"/>
    </row>
    <row r="1136" spans="3:11" ht="19.5" customHeight="1" hidden="1">
      <c r="C1136" s="152"/>
      <c r="D1136" s="152"/>
      <c r="E1136" s="152"/>
      <c r="F1136" s="152"/>
      <c r="G1136" s="152"/>
      <c r="H1136" s="152"/>
      <c r="I1136" s="152"/>
      <c r="J1136" s="152"/>
      <c r="K1136" s="152"/>
    </row>
    <row r="1137" spans="3:11" ht="19.5" customHeight="1" hidden="1" thickBot="1">
      <c r="C1137" s="152"/>
      <c r="D1137" s="152"/>
      <c r="E1137" s="152"/>
      <c r="F1137" s="152"/>
      <c r="G1137" s="152"/>
      <c r="H1137" s="152"/>
      <c r="I1137" s="152"/>
      <c r="J1137" s="152"/>
      <c r="K1137" s="152"/>
    </row>
    <row r="1138" s="157" customFormat="1" ht="19.5" customHeight="1" hidden="1" thickBot="1"/>
    <row r="1139" s="233" customFormat="1" ht="19.5" customHeight="1" hidden="1" thickBot="1"/>
    <row r="1140" spans="3:11" ht="9.75" customHeight="1" hidden="1" thickBot="1">
      <c r="C1140" s="152"/>
      <c r="D1140" s="152"/>
      <c r="E1140" s="152"/>
      <c r="F1140" s="152"/>
      <c r="G1140" s="152"/>
      <c r="H1140" s="152"/>
      <c r="I1140" s="152"/>
      <c r="J1140" s="152"/>
      <c r="K1140" s="152"/>
    </row>
    <row r="1141" s="41" customFormat="1" ht="19.5" customHeight="1" hidden="1" thickBot="1"/>
    <row r="1142" spans="3:11" ht="19.5" customHeight="1" hidden="1">
      <c r="C1142" s="152"/>
      <c r="D1142" s="152"/>
      <c r="E1142" s="152"/>
      <c r="F1142" s="152"/>
      <c r="G1142" s="152"/>
      <c r="H1142" s="152"/>
      <c r="I1142" s="152"/>
      <c r="J1142" s="152"/>
      <c r="K1142" s="152"/>
    </row>
    <row r="1143" spans="3:11" ht="19.5" customHeight="1" hidden="1">
      <c r="C1143" s="152"/>
      <c r="D1143" s="152"/>
      <c r="E1143" s="152"/>
      <c r="F1143" s="152"/>
      <c r="G1143" s="152"/>
      <c r="H1143" s="152"/>
      <c r="I1143" s="152"/>
      <c r="J1143" s="152"/>
      <c r="K1143" s="152"/>
    </row>
    <row r="1144" spans="3:11" ht="19.5" customHeight="1" hidden="1">
      <c r="C1144" s="152"/>
      <c r="D1144" s="152"/>
      <c r="E1144" s="152"/>
      <c r="F1144" s="152"/>
      <c r="G1144" s="152"/>
      <c r="H1144" s="152"/>
      <c r="I1144" s="152"/>
      <c r="J1144" s="152"/>
      <c r="K1144" s="152"/>
    </row>
    <row r="1145" spans="3:11" ht="19.5" customHeight="1" hidden="1">
      <c r="C1145" s="152"/>
      <c r="D1145" s="152"/>
      <c r="E1145" s="152"/>
      <c r="F1145" s="152"/>
      <c r="G1145" s="152"/>
      <c r="H1145" s="152"/>
      <c r="I1145" s="152"/>
      <c r="J1145" s="152"/>
      <c r="K1145" s="152"/>
    </row>
    <row r="1146" spans="3:11" ht="19.5" customHeight="1" hidden="1" thickBot="1">
      <c r="C1146" s="152"/>
      <c r="D1146" s="152"/>
      <c r="E1146" s="152"/>
      <c r="F1146" s="152"/>
      <c r="G1146" s="152"/>
      <c r="H1146" s="152"/>
      <c r="I1146" s="152"/>
      <c r="J1146" s="152"/>
      <c r="K1146" s="152"/>
    </row>
    <row r="1147" s="157" customFormat="1" ht="19.5" customHeight="1" hidden="1" thickBot="1"/>
    <row r="1148" spans="3:11" ht="9.75" customHeight="1" hidden="1" thickBot="1">
      <c r="C1148" s="152"/>
      <c r="D1148" s="152"/>
      <c r="E1148" s="152"/>
      <c r="F1148" s="152"/>
      <c r="G1148" s="152"/>
      <c r="H1148" s="152"/>
      <c r="I1148" s="152"/>
      <c r="J1148" s="152"/>
      <c r="K1148" s="152"/>
    </row>
    <row r="1149" spans="3:11" ht="19.5" customHeight="1" hidden="1">
      <c r="C1149" s="152"/>
      <c r="D1149" s="152"/>
      <c r="E1149" s="152"/>
      <c r="F1149" s="152"/>
      <c r="G1149" s="152"/>
      <c r="H1149" s="152"/>
      <c r="I1149" s="152"/>
      <c r="J1149" s="152"/>
      <c r="K1149" s="152"/>
    </row>
    <row r="1150" spans="3:11" ht="19.5" customHeight="1" hidden="1">
      <c r="C1150" s="152"/>
      <c r="D1150" s="152"/>
      <c r="E1150" s="152"/>
      <c r="F1150" s="152"/>
      <c r="G1150" s="152"/>
      <c r="H1150" s="152"/>
      <c r="I1150" s="152"/>
      <c r="J1150" s="152"/>
      <c r="K1150" s="152"/>
    </row>
    <row r="1151" spans="3:11" ht="19.5" customHeight="1" hidden="1">
      <c r="C1151" s="152"/>
      <c r="D1151" s="152"/>
      <c r="E1151" s="152"/>
      <c r="F1151" s="152"/>
      <c r="G1151" s="152"/>
      <c r="H1151" s="152"/>
      <c r="I1151" s="152"/>
      <c r="J1151" s="152"/>
      <c r="K1151" s="152"/>
    </row>
    <row r="1152" spans="3:11" ht="19.5" customHeight="1" hidden="1">
      <c r="C1152" s="152"/>
      <c r="D1152" s="152"/>
      <c r="E1152" s="152"/>
      <c r="F1152" s="152"/>
      <c r="G1152" s="152"/>
      <c r="H1152" s="152"/>
      <c r="I1152" s="152"/>
      <c r="J1152" s="152"/>
      <c r="K1152" s="152"/>
    </row>
    <row r="1153" spans="3:11" ht="19.5" customHeight="1" hidden="1" thickBot="1">
      <c r="C1153" s="152"/>
      <c r="D1153" s="152"/>
      <c r="E1153" s="152"/>
      <c r="F1153" s="152"/>
      <c r="G1153" s="152"/>
      <c r="H1153" s="152"/>
      <c r="I1153" s="152"/>
      <c r="J1153" s="152"/>
      <c r="K1153" s="152"/>
    </row>
    <row r="1154" s="157" customFormat="1" ht="19.5" customHeight="1" hidden="1" thickBot="1"/>
    <row r="1155" spans="3:11" ht="9.75" customHeight="1" hidden="1" thickBot="1">
      <c r="C1155" s="152"/>
      <c r="D1155" s="152"/>
      <c r="E1155" s="152"/>
      <c r="F1155" s="152"/>
      <c r="G1155" s="152"/>
      <c r="H1155" s="152"/>
      <c r="I1155" s="152"/>
      <c r="J1155" s="152"/>
      <c r="K1155" s="152"/>
    </row>
    <row r="1156" spans="3:11" ht="19.5" customHeight="1" hidden="1">
      <c r="C1156" s="152"/>
      <c r="D1156" s="152"/>
      <c r="E1156" s="152"/>
      <c r="F1156" s="152"/>
      <c r="G1156" s="152"/>
      <c r="H1156" s="152"/>
      <c r="I1156" s="152"/>
      <c r="J1156" s="152"/>
      <c r="K1156" s="152"/>
    </row>
    <row r="1157" spans="3:11" ht="19.5" customHeight="1" hidden="1">
      <c r="C1157" s="152"/>
      <c r="D1157" s="152"/>
      <c r="E1157" s="152"/>
      <c r="F1157" s="152"/>
      <c r="G1157" s="152"/>
      <c r="H1157" s="152"/>
      <c r="I1157" s="152"/>
      <c r="J1157" s="152"/>
      <c r="K1157" s="152"/>
    </row>
    <row r="1158" spans="3:11" ht="19.5" customHeight="1" hidden="1">
      <c r="C1158" s="152"/>
      <c r="D1158" s="152"/>
      <c r="E1158" s="152"/>
      <c r="F1158" s="152"/>
      <c r="G1158" s="152"/>
      <c r="H1158" s="152"/>
      <c r="I1158" s="152"/>
      <c r="J1158" s="152"/>
      <c r="K1158" s="152"/>
    </row>
    <row r="1159" spans="3:11" ht="19.5" customHeight="1" hidden="1">
      <c r="C1159" s="152"/>
      <c r="D1159" s="152"/>
      <c r="E1159" s="152"/>
      <c r="F1159" s="152"/>
      <c r="G1159" s="152"/>
      <c r="H1159" s="152"/>
      <c r="I1159" s="152"/>
      <c r="J1159" s="152"/>
      <c r="K1159" s="152"/>
    </row>
    <row r="1160" spans="3:11" ht="19.5" customHeight="1" hidden="1" thickBot="1">
      <c r="C1160" s="152"/>
      <c r="D1160" s="152"/>
      <c r="E1160" s="152"/>
      <c r="F1160" s="152"/>
      <c r="G1160" s="152"/>
      <c r="H1160" s="152"/>
      <c r="I1160" s="152"/>
      <c r="J1160" s="152"/>
      <c r="K1160" s="152"/>
    </row>
    <row r="1161" s="157" customFormat="1" ht="19.5" customHeight="1" hidden="1" thickBot="1"/>
    <row r="1162" spans="3:11" ht="9.75" customHeight="1" hidden="1" thickBot="1">
      <c r="C1162" s="152"/>
      <c r="D1162" s="152"/>
      <c r="E1162" s="152"/>
      <c r="F1162" s="152"/>
      <c r="G1162" s="152"/>
      <c r="H1162" s="152"/>
      <c r="I1162" s="152"/>
      <c r="J1162" s="152"/>
      <c r="K1162" s="152"/>
    </row>
    <row r="1163" spans="3:11" ht="19.5" customHeight="1" hidden="1">
      <c r="C1163" s="152"/>
      <c r="D1163" s="152"/>
      <c r="E1163" s="152"/>
      <c r="F1163" s="152"/>
      <c r="G1163" s="152"/>
      <c r="H1163" s="152"/>
      <c r="I1163" s="152"/>
      <c r="J1163" s="152"/>
      <c r="K1163" s="152"/>
    </row>
    <row r="1164" spans="3:11" ht="19.5" customHeight="1" hidden="1">
      <c r="C1164" s="152"/>
      <c r="D1164" s="152"/>
      <c r="E1164" s="152"/>
      <c r="F1164" s="152"/>
      <c r="G1164" s="152"/>
      <c r="H1164" s="152"/>
      <c r="I1164" s="152"/>
      <c r="J1164" s="152"/>
      <c r="K1164" s="152"/>
    </row>
    <row r="1165" spans="3:11" ht="19.5" customHeight="1" hidden="1">
      <c r="C1165" s="152"/>
      <c r="D1165" s="152"/>
      <c r="E1165" s="152"/>
      <c r="F1165" s="152"/>
      <c r="G1165" s="152"/>
      <c r="H1165" s="152"/>
      <c r="I1165" s="152"/>
      <c r="J1165" s="152"/>
      <c r="K1165" s="152"/>
    </row>
    <row r="1166" spans="3:11" ht="19.5" customHeight="1" hidden="1">
      <c r="C1166" s="152"/>
      <c r="D1166" s="152"/>
      <c r="E1166" s="152"/>
      <c r="F1166" s="152"/>
      <c r="G1166" s="152"/>
      <c r="H1166" s="152"/>
      <c r="I1166" s="152"/>
      <c r="J1166" s="152"/>
      <c r="K1166" s="152"/>
    </row>
    <row r="1167" spans="3:11" ht="19.5" customHeight="1" hidden="1" thickBot="1">
      <c r="C1167" s="152"/>
      <c r="D1167" s="152"/>
      <c r="E1167" s="152"/>
      <c r="F1167" s="152"/>
      <c r="G1167" s="152"/>
      <c r="H1167" s="152"/>
      <c r="I1167" s="152"/>
      <c r="J1167" s="152"/>
      <c r="K1167" s="152"/>
    </row>
    <row r="1168" s="157" customFormat="1" ht="19.5" customHeight="1" hidden="1" thickBot="1"/>
    <row r="1169" spans="3:11" ht="9.75" customHeight="1" hidden="1" thickBot="1">
      <c r="C1169" s="152"/>
      <c r="D1169" s="152"/>
      <c r="E1169" s="152"/>
      <c r="F1169" s="152"/>
      <c r="G1169" s="152"/>
      <c r="H1169" s="152"/>
      <c r="I1169" s="152"/>
      <c r="J1169" s="152"/>
      <c r="K1169" s="152"/>
    </row>
    <row r="1170" spans="3:11" ht="19.5" customHeight="1" hidden="1">
      <c r="C1170" s="152"/>
      <c r="D1170" s="152"/>
      <c r="E1170" s="152"/>
      <c r="F1170" s="152"/>
      <c r="G1170" s="152"/>
      <c r="H1170" s="152"/>
      <c r="I1170" s="152"/>
      <c r="J1170" s="152"/>
      <c r="K1170" s="152"/>
    </row>
    <row r="1171" spans="3:11" ht="19.5" customHeight="1" hidden="1">
      <c r="C1171" s="152"/>
      <c r="D1171" s="152"/>
      <c r="E1171" s="152"/>
      <c r="F1171" s="152"/>
      <c r="G1171" s="152"/>
      <c r="H1171" s="152"/>
      <c r="I1171" s="152"/>
      <c r="J1171" s="152"/>
      <c r="K1171" s="152"/>
    </row>
    <row r="1172" spans="3:11" ht="19.5" customHeight="1" hidden="1">
      <c r="C1172" s="152"/>
      <c r="D1172" s="152"/>
      <c r="E1172" s="152"/>
      <c r="F1172" s="152"/>
      <c r="G1172" s="152"/>
      <c r="H1172" s="152"/>
      <c r="I1172" s="152"/>
      <c r="J1172" s="152"/>
      <c r="K1172" s="152"/>
    </row>
    <row r="1173" spans="3:11" ht="19.5" customHeight="1" hidden="1">
      <c r="C1173" s="152"/>
      <c r="D1173" s="152"/>
      <c r="E1173" s="152"/>
      <c r="F1173" s="152"/>
      <c r="G1173" s="152"/>
      <c r="H1173" s="152"/>
      <c r="I1173" s="152"/>
      <c r="J1173" s="152"/>
      <c r="K1173" s="152"/>
    </row>
    <row r="1174" spans="3:11" ht="19.5" customHeight="1" hidden="1" thickBot="1">
      <c r="C1174" s="152"/>
      <c r="D1174" s="152"/>
      <c r="E1174" s="152"/>
      <c r="F1174" s="152"/>
      <c r="G1174" s="152"/>
      <c r="H1174" s="152"/>
      <c r="I1174" s="152"/>
      <c r="J1174" s="152"/>
      <c r="K1174" s="152"/>
    </row>
    <row r="1175" s="157" customFormat="1" ht="19.5" customHeight="1" hidden="1" thickBot="1"/>
    <row r="1176" s="233" customFormat="1" ht="19.5" customHeight="1" hidden="1" thickBot="1"/>
    <row r="1177" spans="3:11" ht="9.75" customHeight="1" hidden="1" thickBot="1">
      <c r="C1177" s="152"/>
      <c r="D1177" s="152"/>
      <c r="E1177" s="152"/>
      <c r="F1177" s="152"/>
      <c r="G1177" s="152"/>
      <c r="H1177" s="152"/>
      <c r="I1177" s="152"/>
      <c r="J1177" s="152"/>
      <c r="K1177" s="152"/>
    </row>
    <row r="1178" s="41" customFormat="1" ht="19.5" customHeight="1" hidden="1" thickBot="1"/>
    <row r="1179" spans="3:11" ht="9.75" customHeight="1" hidden="1" thickBot="1">
      <c r="C1179" s="152"/>
      <c r="D1179" s="152"/>
      <c r="E1179" s="152"/>
      <c r="F1179" s="152"/>
      <c r="G1179" s="152"/>
      <c r="H1179" s="152"/>
      <c r="I1179" s="152"/>
      <c r="J1179" s="152"/>
      <c r="K1179" s="152"/>
    </row>
    <row r="1180" s="41" customFormat="1" ht="19.5" customHeight="1" hidden="1"/>
    <row r="1181" s="41" customFormat="1" ht="19.5" customHeight="1" hidden="1" thickBot="1"/>
    <row r="1182" spans="3:11" ht="19.5" customHeight="1" hidden="1">
      <c r="C1182" s="152"/>
      <c r="D1182" s="152"/>
      <c r="E1182" s="152"/>
      <c r="F1182" s="152"/>
      <c r="G1182" s="152"/>
      <c r="H1182" s="152"/>
      <c r="I1182" s="152"/>
      <c r="J1182" s="152"/>
      <c r="K1182" s="152"/>
    </row>
    <row r="1183" spans="3:11" ht="19.5" customHeight="1" hidden="1">
      <c r="C1183" s="152"/>
      <c r="D1183" s="152"/>
      <c r="E1183" s="152"/>
      <c r="F1183" s="152"/>
      <c r="G1183" s="152"/>
      <c r="H1183" s="152"/>
      <c r="I1183" s="152"/>
      <c r="J1183" s="152"/>
      <c r="K1183" s="152"/>
    </row>
    <row r="1184" spans="3:11" ht="19.5" customHeight="1" hidden="1">
      <c r="C1184" s="152"/>
      <c r="D1184" s="152"/>
      <c r="E1184" s="152"/>
      <c r="F1184" s="152"/>
      <c r="G1184" s="152"/>
      <c r="H1184" s="152"/>
      <c r="I1184" s="152"/>
      <c r="J1184" s="152"/>
      <c r="K1184" s="152"/>
    </row>
    <row r="1185" spans="3:11" ht="19.5" customHeight="1" hidden="1">
      <c r="C1185" s="152"/>
      <c r="D1185" s="152"/>
      <c r="E1185" s="152"/>
      <c r="F1185" s="152"/>
      <c r="G1185" s="152"/>
      <c r="H1185" s="152"/>
      <c r="I1185" s="152"/>
      <c r="J1185" s="152"/>
      <c r="K1185" s="152"/>
    </row>
    <row r="1186" spans="3:11" ht="19.5" customHeight="1" hidden="1" thickBot="1">
      <c r="C1186" s="152"/>
      <c r="D1186" s="152"/>
      <c r="E1186" s="152"/>
      <c r="F1186" s="152"/>
      <c r="G1186" s="152"/>
      <c r="H1186" s="152"/>
      <c r="I1186" s="152"/>
      <c r="J1186" s="152"/>
      <c r="K1186" s="152"/>
    </row>
    <row r="1187" s="157" customFormat="1" ht="19.5" customHeight="1" hidden="1" thickBot="1"/>
    <row r="1188" spans="3:11" ht="9.75" customHeight="1" hidden="1" thickBot="1">
      <c r="C1188" s="152"/>
      <c r="D1188" s="152"/>
      <c r="E1188" s="152"/>
      <c r="F1188" s="152"/>
      <c r="G1188" s="152"/>
      <c r="H1188" s="152"/>
      <c r="I1188" s="152"/>
      <c r="J1188" s="152"/>
      <c r="K1188" s="152"/>
    </row>
    <row r="1189" spans="3:11" ht="19.5" customHeight="1" hidden="1">
      <c r="C1189" s="152"/>
      <c r="D1189" s="152"/>
      <c r="E1189" s="152"/>
      <c r="F1189" s="152"/>
      <c r="G1189" s="152"/>
      <c r="H1189" s="152"/>
      <c r="I1189" s="152"/>
      <c r="J1189" s="152"/>
      <c r="K1189" s="152"/>
    </row>
    <row r="1190" spans="3:11" ht="19.5" customHeight="1" hidden="1">
      <c r="C1190" s="152"/>
      <c r="D1190" s="152"/>
      <c r="E1190" s="152"/>
      <c r="F1190" s="152"/>
      <c r="G1190" s="152"/>
      <c r="H1190" s="152"/>
      <c r="I1190" s="152"/>
      <c r="J1190" s="152"/>
      <c r="K1190" s="152"/>
    </row>
    <row r="1191" spans="3:11" ht="19.5" customHeight="1" hidden="1">
      <c r="C1191" s="152"/>
      <c r="D1191" s="152"/>
      <c r="E1191" s="152"/>
      <c r="F1191" s="152"/>
      <c r="G1191" s="152"/>
      <c r="H1191" s="152"/>
      <c r="I1191" s="152"/>
      <c r="J1191" s="152"/>
      <c r="K1191" s="152"/>
    </row>
    <row r="1192" spans="3:11" ht="19.5" customHeight="1" hidden="1">
      <c r="C1192" s="152"/>
      <c r="D1192" s="152"/>
      <c r="E1192" s="152"/>
      <c r="F1192" s="152"/>
      <c r="G1192" s="152"/>
      <c r="H1192" s="152"/>
      <c r="I1192" s="152"/>
      <c r="J1192" s="152"/>
      <c r="K1192" s="152"/>
    </row>
    <row r="1193" spans="3:11" ht="19.5" customHeight="1" hidden="1" thickBot="1">
      <c r="C1193" s="152"/>
      <c r="D1193" s="152"/>
      <c r="E1193" s="152"/>
      <c r="F1193" s="152"/>
      <c r="G1193" s="152"/>
      <c r="H1193" s="152"/>
      <c r="I1193" s="152"/>
      <c r="J1193" s="152"/>
      <c r="K1193" s="152"/>
    </row>
    <row r="1194" s="157" customFormat="1" ht="19.5" customHeight="1" hidden="1" thickBot="1"/>
    <row r="1195" spans="3:11" ht="9.75" customHeight="1" hidden="1" thickBot="1">
      <c r="C1195" s="152"/>
      <c r="D1195" s="152"/>
      <c r="E1195" s="152"/>
      <c r="F1195" s="152"/>
      <c r="G1195" s="152"/>
      <c r="H1195" s="152"/>
      <c r="I1195" s="152"/>
      <c r="J1195" s="152"/>
      <c r="K1195" s="152"/>
    </row>
    <row r="1196" spans="3:11" ht="19.5" customHeight="1" hidden="1">
      <c r="C1196" s="152"/>
      <c r="D1196" s="152"/>
      <c r="E1196" s="152"/>
      <c r="F1196" s="152"/>
      <c r="G1196" s="152"/>
      <c r="H1196" s="152"/>
      <c r="I1196" s="152"/>
      <c r="J1196" s="152"/>
      <c r="K1196" s="152"/>
    </row>
    <row r="1197" spans="3:11" ht="19.5" customHeight="1" hidden="1">
      <c r="C1197" s="152"/>
      <c r="D1197" s="152"/>
      <c r="E1197" s="152"/>
      <c r="F1197" s="152"/>
      <c r="G1197" s="152"/>
      <c r="H1197" s="152"/>
      <c r="I1197" s="152"/>
      <c r="J1197" s="152"/>
      <c r="K1197" s="152"/>
    </row>
    <row r="1198" spans="3:11" ht="19.5" customHeight="1" hidden="1">
      <c r="C1198" s="152"/>
      <c r="D1198" s="152"/>
      <c r="E1198" s="152"/>
      <c r="F1198" s="152"/>
      <c r="G1198" s="152"/>
      <c r="H1198" s="152"/>
      <c r="I1198" s="152"/>
      <c r="J1198" s="152"/>
      <c r="K1198" s="152"/>
    </row>
    <row r="1199" spans="3:11" ht="19.5" customHeight="1" hidden="1">
      <c r="C1199" s="152"/>
      <c r="D1199" s="152"/>
      <c r="E1199" s="152"/>
      <c r="F1199" s="152"/>
      <c r="G1199" s="152"/>
      <c r="H1199" s="152"/>
      <c r="I1199" s="152"/>
      <c r="J1199" s="152"/>
      <c r="K1199" s="152"/>
    </row>
    <row r="1200" spans="3:11" ht="19.5" customHeight="1" hidden="1" thickBot="1">
      <c r="C1200" s="152"/>
      <c r="D1200" s="152"/>
      <c r="E1200" s="152"/>
      <c r="F1200" s="152"/>
      <c r="G1200" s="152"/>
      <c r="H1200" s="152"/>
      <c r="I1200" s="152"/>
      <c r="J1200" s="152"/>
      <c r="K1200" s="152"/>
    </row>
    <row r="1201" s="157" customFormat="1" ht="19.5" customHeight="1" hidden="1" thickBot="1"/>
    <row r="1202" spans="3:11" ht="9.75" customHeight="1" hidden="1" thickBot="1">
      <c r="C1202" s="152"/>
      <c r="D1202" s="152"/>
      <c r="E1202" s="152"/>
      <c r="F1202" s="152"/>
      <c r="G1202" s="152"/>
      <c r="H1202" s="152"/>
      <c r="I1202" s="152"/>
      <c r="J1202" s="152"/>
      <c r="K1202" s="152"/>
    </row>
    <row r="1203" spans="3:11" ht="19.5" customHeight="1" hidden="1">
      <c r="C1203" s="152"/>
      <c r="D1203" s="152"/>
      <c r="E1203" s="152"/>
      <c r="F1203" s="152"/>
      <c r="G1203" s="152"/>
      <c r="H1203" s="152"/>
      <c r="I1203" s="152"/>
      <c r="J1203" s="152"/>
      <c r="K1203" s="152"/>
    </row>
    <row r="1204" spans="3:11" ht="19.5" customHeight="1" hidden="1">
      <c r="C1204" s="152"/>
      <c r="D1204" s="152"/>
      <c r="E1204" s="152"/>
      <c r="F1204" s="152"/>
      <c r="G1204" s="152"/>
      <c r="H1204" s="152"/>
      <c r="I1204" s="152"/>
      <c r="J1204" s="152"/>
      <c r="K1204" s="152"/>
    </row>
    <row r="1205" spans="3:11" ht="19.5" customHeight="1" hidden="1">
      <c r="C1205" s="152"/>
      <c r="D1205" s="152"/>
      <c r="E1205" s="152"/>
      <c r="F1205" s="152"/>
      <c r="G1205" s="152"/>
      <c r="H1205" s="152"/>
      <c r="I1205" s="152"/>
      <c r="J1205" s="152"/>
      <c r="K1205" s="152"/>
    </row>
    <row r="1206" spans="3:11" ht="19.5" customHeight="1" hidden="1">
      <c r="C1206" s="152"/>
      <c r="D1206" s="152"/>
      <c r="E1206" s="152"/>
      <c r="F1206" s="152"/>
      <c r="G1206" s="152"/>
      <c r="H1206" s="152"/>
      <c r="I1206" s="152"/>
      <c r="J1206" s="152"/>
      <c r="K1206" s="152"/>
    </row>
    <row r="1207" spans="3:11" ht="19.5" customHeight="1" hidden="1" thickBot="1">
      <c r="C1207" s="152"/>
      <c r="D1207" s="152"/>
      <c r="E1207" s="152"/>
      <c r="F1207" s="152"/>
      <c r="G1207" s="152"/>
      <c r="H1207" s="152"/>
      <c r="I1207" s="152"/>
      <c r="J1207" s="152"/>
      <c r="K1207" s="152"/>
    </row>
    <row r="1208" s="157" customFormat="1" ht="19.5" customHeight="1" hidden="1" thickBot="1"/>
    <row r="1209" s="233" customFormat="1" ht="19.5" customHeight="1" hidden="1" thickBot="1"/>
    <row r="1210" spans="3:11" ht="9.75" customHeight="1" hidden="1" thickBot="1">
      <c r="C1210" s="152"/>
      <c r="D1210" s="152"/>
      <c r="E1210" s="152"/>
      <c r="F1210" s="152"/>
      <c r="G1210" s="152"/>
      <c r="H1210" s="152"/>
      <c r="I1210" s="152"/>
      <c r="J1210" s="152"/>
      <c r="K1210" s="152"/>
    </row>
    <row r="1211" s="41" customFormat="1" ht="19.5" customHeight="1" hidden="1" thickBot="1"/>
    <row r="1212" spans="3:11" ht="19.5" customHeight="1" hidden="1">
      <c r="C1212" s="152"/>
      <c r="D1212" s="152"/>
      <c r="E1212" s="152"/>
      <c r="F1212" s="152"/>
      <c r="G1212" s="152"/>
      <c r="H1212" s="152"/>
      <c r="I1212" s="152"/>
      <c r="J1212" s="152"/>
      <c r="K1212" s="152"/>
    </row>
    <row r="1213" spans="3:11" ht="19.5" customHeight="1" hidden="1">
      <c r="C1213" s="152"/>
      <c r="D1213" s="152"/>
      <c r="E1213" s="152"/>
      <c r="F1213" s="152"/>
      <c r="G1213" s="152"/>
      <c r="H1213" s="152"/>
      <c r="I1213" s="152"/>
      <c r="J1213" s="152"/>
      <c r="K1213" s="152"/>
    </row>
    <row r="1214" spans="3:11" ht="19.5" customHeight="1" hidden="1">
      <c r="C1214" s="152"/>
      <c r="D1214" s="152"/>
      <c r="E1214" s="152"/>
      <c r="F1214" s="152"/>
      <c r="G1214" s="152"/>
      <c r="H1214" s="152"/>
      <c r="I1214" s="152"/>
      <c r="J1214" s="152"/>
      <c r="K1214" s="152"/>
    </row>
    <row r="1215" spans="3:11" ht="19.5" customHeight="1" hidden="1">
      <c r="C1215" s="152"/>
      <c r="D1215" s="152"/>
      <c r="E1215" s="152"/>
      <c r="F1215" s="152"/>
      <c r="G1215" s="152"/>
      <c r="H1215" s="152"/>
      <c r="I1215" s="152"/>
      <c r="J1215" s="152"/>
      <c r="K1215" s="152"/>
    </row>
    <row r="1216" spans="3:11" ht="19.5" customHeight="1" hidden="1" thickBot="1">
      <c r="C1216" s="152"/>
      <c r="D1216" s="152"/>
      <c r="E1216" s="152"/>
      <c r="F1216" s="152"/>
      <c r="G1216" s="152"/>
      <c r="H1216" s="152"/>
      <c r="I1216" s="152"/>
      <c r="J1216" s="152"/>
      <c r="K1216" s="152"/>
    </row>
    <row r="1217" s="157" customFormat="1" ht="19.5" customHeight="1" hidden="1" thickBot="1"/>
    <row r="1218" s="233" customFormat="1" ht="19.5" customHeight="1" hidden="1" thickBot="1"/>
    <row r="1219" spans="3:11" ht="9.75" customHeight="1" hidden="1" thickBot="1">
      <c r="C1219" s="152"/>
      <c r="D1219" s="152"/>
      <c r="E1219" s="152"/>
      <c r="F1219" s="152"/>
      <c r="G1219" s="152"/>
      <c r="H1219" s="152"/>
      <c r="I1219" s="152"/>
      <c r="J1219" s="152"/>
      <c r="K1219" s="152"/>
    </row>
    <row r="1220" s="41" customFormat="1" ht="19.5" customHeight="1" hidden="1" thickBot="1"/>
    <row r="1221" spans="3:11" ht="19.5" customHeight="1" hidden="1">
      <c r="C1221" s="152"/>
      <c r="D1221" s="152"/>
      <c r="E1221" s="152"/>
      <c r="F1221" s="152"/>
      <c r="G1221" s="152"/>
      <c r="H1221" s="152"/>
      <c r="I1221" s="152"/>
      <c r="J1221" s="152"/>
      <c r="K1221" s="152"/>
    </row>
    <row r="1222" spans="3:11" ht="19.5" customHeight="1" hidden="1">
      <c r="C1222" s="152"/>
      <c r="D1222" s="152"/>
      <c r="E1222" s="152"/>
      <c r="F1222" s="152"/>
      <c r="G1222" s="152"/>
      <c r="H1222" s="152"/>
      <c r="I1222" s="152"/>
      <c r="J1222" s="152"/>
      <c r="K1222" s="152"/>
    </row>
    <row r="1223" spans="3:11" ht="19.5" customHeight="1" hidden="1">
      <c r="C1223" s="152"/>
      <c r="D1223" s="152"/>
      <c r="E1223" s="152"/>
      <c r="F1223" s="152"/>
      <c r="G1223" s="152"/>
      <c r="H1223" s="152"/>
      <c r="I1223" s="152"/>
      <c r="J1223" s="152"/>
      <c r="K1223" s="152"/>
    </row>
    <row r="1224" spans="3:11" ht="19.5" customHeight="1" hidden="1">
      <c r="C1224" s="152"/>
      <c r="D1224" s="152"/>
      <c r="E1224" s="152"/>
      <c r="F1224" s="152"/>
      <c r="G1224" s="152"/>
      <c r="H1224" s="152"/>
      <c r="I1224" s="152"/>
      <c r="J1224" s="152"/>
      <c r="K1224" s="152"/>
    </row>
    <row r="1225" spans="3:11" ht="19.5" customHeight="1" hidden="1" thickBot="1">
      <c r="C1225" s="152"/>
      <c r="D1225" s="152"/>
      <c r="E1225" s="152"/>
      <c r="F1225" s="152"/>
      <c r="G1225" s="152"/>
      <c r="H1225" s="152"/>
      <c r="I1225" s="152"/>
      <c r="J1225" s="152"/>
      <c r="K1225" s="152"/>
    </row>
    <row r="1226" s="157" customFormat="1" ht="19.5" customHeight="1" hidden="1" thickBot="1"/>
    <row r="1227" s="233" customFormat="1" ht="19.5" customHeight="1" hidden="1" thickBot="1"/>
    <row r="1228" spans="3:11" ht="9.75" customHeight="1" hidden="1" thickBot="1">
      <c r="C1228" s="152"/>
      <c r="D1228" s="152"/>
      <c r="E1228" s="152"/>
      <c r="F1228" s="152"/>
      <c r="G1228" s="152"/>
      <c r="H1228" s="152"/>
      <c r="I1228" s="152"/>
      <c r="J1228" s="152"/>
      <c r="K1228" s="152"/>
    </row>
    <row r="1229" s="41" customFormat="1" ht="19.5" customHeight="1" hidden="1" thickBot="1"/>
    <row r="1230" spans="3:11" ht="19.5" customHeight="1" hidden="1">
      <c r="C1230" s="152"/>
      <c r="D1230" s="152"/>
      <c r="E1230" s="152"/>
      <c r="F1230" s="152"/>
      <c r="G1230" s="152"/>
      <c r="H1230" s="152"/>
      <c r="I1230" s="152"/>
      <c r="J1230" s="152"/>
      <c r="K1230" s="152"/>
    </row>
    <row r="1231" spans="3:11" ht="19.5" customHeight="1" hidden="1">
      <c r="C1231" s="152"/>
      <c r="D1231" s="152"/>
      <c r="E1231" s="152"/>
      <c r="F1231" s="152"/>
      <c r="G1231" s="152"/>
      <c r="H1231" s="152"/>
      <c r="I1231" s="152"/>
      <c r="J1231" s="152"/>
      <c r="K1231" s="152"/>
    </row>
    <row r="1232" spans="3:11" ht="19.5" customHeight="1" hidden="1">
      <c r="C1232" s="152"/>
      <c r="D1232" s="152"/>
      <c r="E1232" s="152"/>
      <c r="F1232" s="152"/>
      <c r="G1232" s="152"/>
      <c r="H1232" s="152"/>
      <c r="I1232" s="152"/>
      <c r="J1232" s="152"/>
      <c r="K1232" s="152"/>
    </row>
    <row r="1233" spans="3:11" ht="19.5" customHeight="1" hidden="1">
      <c r="C1233" s="152"/>
      <c r="D1233" s="152"/>
      <c r="E1233" s="152"/>
      <c r="F1233" s="152"/>
      <c r="G1233" s="152"/>
      <c r="H1233" s="152"/>
      <c r="I1233" s="152"/>
      <c r="J1233" s="152"/>
      <c r="K1233" s="152"/>
    </row>
    <row r="1234" spans="3:11" ht="19.5" customHeight="1" hidden="1" thickBot="1">
      <c r="C1234" s="152"/>
      <c r="D1234" s="152"/>
      <c r="E1234" s="152"/>
      <c r="F1234" s="152"/>
      <c r="G1234" s="152"/>
      <c r="H1234" s="152"/>
      <c r="I1234" s="152"/>
      <c r="J1234" s="152"/>
      <c r="K1234" s="152"/>
    </row>
    <row r="1235" s="157" customFormat="1" ht="19.5" customHeight="1" hidden="1" thickBot="1"/>
    <row r="1236" s="233" customFormat="1" ht="19.5" customHeight="1" hidden="1" thickBot="1"/>
    <row r="1237" spans="3:11" ht="9.75" customHeight="1" hidden="1" thickBot="1">
      <c r="C1237" s="152"/>
      <c r="D1237" s="152"/>
      <c r="E1237" s="152"/>
      <c r="F1237" s="152"/>
      <c r="G1237" s="152"/>
      <c r="H1237" s="152"/>
      <c r="I1237" s="152"/>
      <c r="J1237" s="152"/>
      <c r="K1237" s="152"/>
    </row>
    <row r="1238" s="41" customFormat="1" ht="19.5" customHeight="1" hidden="1" thickBot="1"/>
    <row r="1239" spans="3:11" ht="19.5" customHeight="1" hidden="1">
      <c r="C1239" s="152"/>
      <c r="D1239" s="152"/>
      <c r="E1239" s="152"/>
      <c r="F1239" s="152"/>
      <c r="G1239" s="152"/>
      <c r="H1239" s="152"/>
      <c r="I1239" s="152"/>
      <c r="J1239" s="152"/>
      <c r="K1239" s="152"/>
    </row>
    <row r="1240" spans="3:11" ht="19.5" customHeight="1" hidden="1">
      <c r="C1240" s="152"/>
      <c r="D1240" s="152"/>
      <c r="E1240" s="152"/>
      <c r="F1240" s="152"/>
      <c r="G1240" s="152"/>
      <c r="H1240" s="152"/>
      <c r="I1240" s="152"/>
      <c r="J1240" s="152"/>
      <c r="K1240" s="152"/>
    </row>
    <row r="1241" spans="3:11" ht="19.5" customHeight="1" hidden="1">
      <c r="C1241" s="152"/>
      <c r="D1241" s="152"/>
      <c r="E1241" s="152"/>
      <c r="F1241" s="152"/>
      <c r="G1241" s="152"/>
      <c r="H1241" s="152"/>
      <c r="I1241" s="152"/>
      <c r="J1241" s="152"/>
      <c r="K1241" s="152"/>
    </row>
    <row r="1242" spans="3:11" ht="19.5" customHeight="1" hidden="1">
      <c r="C1242" s="152"/>
      <c r="D1242" s="152"/>
      <c r="E1242" s="152"/>
      <c r="F1242" s="152"/>
      <c r="G1242" s="152"/>
      <c r="H1242" s="152"/>
      <c r="I1242" s="152"/>
      <c r="J1242" s="152"/>
      <c r="K1242" s="152"/>
    </row>
    <row r="1243" spans="3:11" ht="19.5" customHeight="1" hidden="1" thickBot="1">
      <c r="C1243" s="152"/>
      <c r="D1243" s="152"/>
      <c r="E1243" s="152"/>
      <c r="F1243" s="152"/>
      <c r="G1243" s="152"/>
      <c r="H1243" s="152"/>
      <c r="I1243" s="152"/>
      <c r="J1243" s="152"/>
      <c r="K1243" s="152"/>
    </row>
    <row r="1244" s="157" customFormat="1" ht="19.5" customHeight="1" hidden="1" thickBot="1"/>
    <row r="1245" s="233" customFormat="1" ht="19.5" customHeight="1" hidden="1" thickBot="1"/>
    <row r="1246" spans="3:11" ht="9.75" customHeight="1" hidden="1" thickBot="1">
      <c r="C1246" s="152"/>
      <c r="D1246" s="152"/>
      <c r="E1246" s="152"/>
      <c r="F1246" s="152"/>
      <c r="G1246" s="152"/>
      <c r="H1246" s="152"/>
      <c r="I1246" s="152"/>
      <c r="J1246" s="152"/>
      <c r="K1246" s="152"/>
    </row>
    <row r="1247" s="41" customFormat="1" ht="19.5" customHeight="1" hidden="1" thickBot="1"/>
    <row r="1248" spans="3:11" ht="9.75" customHeight="1" hidden="1" thickBot="1">
      <c r="C1248" s="152"/>
      <c r="D1248" s="152"/>
      <c r="E1248" s="152"/>
      <c r="F1248" s="152"/>
      <c r="G1248" s="152"/>
      <c r="H1248" s="152"/>
      <c r="I1248" s="152"/>
      <c r="J1248" s="152"/>
      <c r="K1248" s="152"/>
    </row>
    <row r="1249" s="41" customFormat="1" ht="19.5" customHeight="1" hidden="1" thickBot="1"/>
    <row r="1250" spans="3:11" ht="19.5" customHeight="1" hidden="1">
      <c r="C1250" s="152"/>
      <c r="D1250" s="152"/>
      <c r="E1250" s="152"/>
      <c r="F1250" s="152"/>
      <c r="G1250" s="152"/>
      <c r="H1250" s="152"/>
      <c r="I1250" s="152"/>
      <c r="J1250" s="152"/>
      <c r="K1250" s="152"/>
    </row>
    <row r="1251" spans="3:11" ht="19.5" customHeight="1" hidden="1">
      <c r="C1251" s="152"/>
      <c r="D1251" s="152"/>
      <c r="E1251" s="152"/>
      <c r="F1251" s="152"/>
      <c r="G1251" s="152"/>
      <c r="H1251" s="152"/>
      <c r="I1251" s="152"/>
      <c r="J1251" s="152"/>
      <c r="K1251" s="152"/>
    </row>
    <row r="1252" spans="3:11" ht="19.5" customHeight="1" hidden="1">
      <c r="C1252" s="152"/>
      <c r="D1252" s="152"/>
      <c r="E1252" s="152"/>
      <c r="F1252" s="152"/>
      <c r="G1252" s="152"/>
      <c r="H1252" s="152"/>
      <c r="I1252" s="152"/>
      <c r="J1252" s="152"/>
      <c r="K1252" s="152"/>
    </row>
    <row r="1253" spans="3:11" ht="19.5" customHeight="1" hidden="1">
      <c r="C1253" s="152"/>
      <c r="D1253" s="152"/>
      <c r="E1253" s="152"/>
      <c r="F1253" s="152"/>
      <c r="G1253" s="152"/>
      <c r="H1253" s="152"/>
      <c r="I1253" s="152"/>
      <c r="J1253" s="152"/>
      <c r="K1253" s="152"/>
    </row>
    <row r="1254" spans="3:11" ht="19.5" customHeight="1" hidden="1" thickBot="1">
      <c r="C1254" s="152"/>
      <c r="D1254" s="152"/>
      <c r="E1254" s="152"/>
      <c r="F1254" s="152"/>
      <c r="G1254" s="152"/>
      <c r="H1254" s="152"/>
      <c r="I1254" s="152"/>
      <c r="J1254" s="152"/>
      <c r="K1254" s="152"/>
    </row>
    <row r="1255" s="157" customFormat="1" ht="19.5" customHeight="1" hidden="1" thickBot="1"/>
    <row r="1256" spans="3:11" ht="9.75" customHeight="1" hidden="1" thickBot="1">
      <c r="C1256" s="152"/>
      <c r="D1256" s="152"/>
      <c r="E1256" s="152"/>
      <c r="F1256" s="152"/>
      <c r="G1256" s="152"/>
      <c r="H1256" s="152"/>
      <c r="I1256" s="152"/>
      <c r="J1256" s="152"/>
      <c r="K1256" s="152"/>
    </row>
    <row r="1257" spans="3:11" ht="19.5" customHeight="1" hidden="1">
      <c r="C1257" s="152"/>
      <c r="D1257" s="152"/>
      <c r="E1257" s="152"/>
      <c r="F1257" s="152"/>
      <c r="G1257" s="152"/>
      <c r="H1257" s="152"/>
      <c r="I1257" s="152"/>
      <c r="J1257" s="152"/>
      <c r="K1257" s="152"/>
    </row>
    <row r="1258" spans="3:11" ht="19.5" customHeight="1" hidden="1">
      <c r="C1258" s="152"/>
      <c r="D1258" s="152"/>
      <c r="E1258" s="152"/>
      <c r="F1258" s="152"/>
      <c r="G1258" s="152"/>
      <c r="H1258" s="152"/>
      <c r="I1258" s="152"/>
      <c r="J1258" s="152"/>
      <c r="K1258" s="152"/>
    </row>
    <row r="1259" spans="3:11" ht="19.5" customHeight="1" hidden="1">
      <c r="C1259" s="152"/>
      <c r="D1259" s="152"/>
      <c r="E1259" s="152"/>
      <c r="F1259" s="152"/>
      <c r="G1259" s="152"/>
      <c r="H1259" s="152"/>
      <c r="I1259" s="152"/>
      <c r="J1259" s="152"/>
      <c r="K1259" s="152"/>
    </row>
    <row r="1260" spans="3:11" ht="19.5" customHeight="1" hidden="1" thickBot="1">
      <c r="C1260" s="152"/>
      <c r="D1260" s="152"/>
      <c r="E1260" s="152"/>
      <c r="F1260" s="152"/>
      <c r="G1260" s="152"/>
      <c r="H1260" s="152"/>
      <c r="I1260" s="152"/>
      <c r="J1260" s="152"/>
      <c r="K1260" s="152"/>
    </row>
    <row r="1261" s="157" customFormat="1" ht="19.5" customHeight="1" hidden="1" thickBot="1"/>
    <row r="1262" spans="3:11" ht="9.75" customHeight="1" hidden="1" thickBot="1">
      <c r="C1262" s="152"/>
      <c r="D1262" s="152"/>
      <c r="E1262" s="152"/>
      <c r="F1262" s="152"/>
      <c r="G1262" s="152"/>
      <c r="H1262" s="152"/>
      <c r="I1262" s="152"/>
      <c r="J1262" s="152"/>
      <c r="K1262" s="152"/>
    </row>
    <row r="1263" spans="3:11" ht="19.5" customHeight="1" hidden="1">
      <c r="C1263" s="152"/>
      <c r="D1263" s="152"/>
      <c r="E1263" s="152"/>
      <c r="F1263" s="152"/>
      <c r="G1263" s="152"/>
      <c r="H1263" s="152"/>
      <c r="I1263" s="152"/>
      <c r="J1263" s="152"/>
      <c r="K1263" s="152"/>
    </row>
    <row r="1264" spans="3:11" ht="19.5" customHeight="1" hidden="1">
      <c r="C1264" s="152"/>
      <c r="D1264" s="152"/>
      <c r="E1264" s="152"/>
      <c r="F1264" s="152"/>
      <c r="G1264" s="152"/>
      <c r="H1264" s="152"/>
      <c r="I1264" s="152"/>
      <c r="J1264" s="152"/>
      <c r="K1264" s="152"/>
    </row>
    <row r="1265" spans="3:11" ht="19.5" customHeight="1" hidden="1">
      <c r="C1265" s="152"/>
      <c r="D1265" s="152"/>
      <c r="E1265" s="152"/>
      <c r="F1265" s="152"/>
      <c r="G1265" s="152"/>
      <c r="H1265" s="152"/>
      <c r="I1265" s="152"/>
      <c r="J1265" s="152"/>
      <c r="K1265" s="152"/>
    </row>
    <row r="1266" spans="3:11" ht="19.5" customHeight="1" hidden="1" thickBot="1">
      <c r="C1266" s="152"/>
      <c r="D1266" s="152"/>
      <c r="E1266" s="152"/>
      <c r="F1266" s="152"/>
      <c r="G1266" s="152"/>
      <c r="H1266" s="152"/>
      <c r="I1266" s="152"/>
      <c r="J1266" s="152"/>
      <c r="K1266" s="152"/>
    </row>
    <row r="1267" s="157" customFormat="1" ht="19.5" customHeight="1" hidden="1" thickBot="1"/>
    <row r="1268" spans="3:11" ht="9.75" customHeight="1" hidden="1" thickBot="1">
      <c r="C1268" s="152"/>
      <c r="D1268" s="152"/>
      <c r="E1268" s="152"/>
      <c r="F1268" s="152"/>
      <c r="G1268" s="152"/>
      <c r="H1268" s="152"/>
      <c r="I1268" s="152"/>
      <c r="J1268" s="152"/>
      <c r="K1268" s="152"/>
    </row>
    <row r="1269" spans="3:11" ht="19.5" customHeight="1" hidden="1">
      <c r="C1269" s="152"/>
      <c r="D1269" s="152"/>
      <c r="E1269" s="152"/>
      <c r="F1269" s="152"/>
      <c r="G1269" s="152"/>
      <c r="H1269" s="152"/>
      <c r="I1269" s="152"/>
      <c r="J1269" s="152"/>
      <c r="K1269" s="152"/>
    </row>
    <row r="1270" spans="3:11" ht="19.5" customHeight="1" hidden="1">
      <c r="C1270" s="152"/>
      <c r="D1270" s="152"/>
      <c r="E1270" s="152"/>
      <c r="F1270" s="152"/>
      <c r="G1270" s="152"/>
      <c r="H1270" s="152"/>
      <c r="I1270" s="152"/>
      <c r="J1270" s="152"/>
      <c r="K1270" s="152"/>
    </row>
    <row r="1271" spans="3:11" ht="19.5" customHeight="1" hidden="1">
      <c r="C1271" s="152"/>
      <c r="D1271" s="152"/>
      <c r="E1271" s="152"/>
      <c r="F1271" s="152"/>
      <c r="G1271" s="152"/>
      <c r="H1271" s="152"/>
      <c r="I1271" s="152"/>
      <c r="J1271" s="152"/>
      <c r="K1271" s="152"/>
    </row>
    <row r="1272" spans="3:11" ht="19.5" customHeight="1" hidden="1" thickBot="1">
      <c r="C1272" s="152"/>
      <c r="D1272" s="152"/>
      <c r="E1272" s="152"/>
      <c r="F1272" s="152"/>
      <c r="G1272" s="152"/>
      <c r="H1272" s="152"/>
      <c r="I1272" s="152"/>
      <c r="J1272" s="152"/>
      <c r="K1272" s="152"/>
    </row>
    <row r="1273" s="157" customFormat="1" ht="19.5" customHeight="1" hidden="1" thickBot="1"/>
    <row r="1274" spans="3:11" ht="9.75" customHeight="1" hidden="1" thickBot="1">
      <c r="C1274" s="152"/>
      <c r="D1274" s="152"/>
      <c r="E1274" s="152"/>
      <c r="F1274" s="152"/>
      <c r="G1274" s="152"/>
      <c r="H1274" s="152"/>
      <c r="I1274" s="152"/>
      <c r="J1274" s="152"/>
      <c r="K1274" s="152"/>
    </row>
    <row r="1275" spans="3:11" ht="19.5" customHeight="1" hidden="1">
      <c r="C1275" s="152"/>
      <c r="D1275" s="152"/>
      <c r="E1275" s="152"/>
      <c r="F1275" s="152"/>
      <c r="G1275" s="152"/>
      <c r="H1275" s="152"/>
      <c r="I1275" s="152"/>
      <c r="J1275" s="152"/>
      <c r="K1275" s="152"/>
    </row>
    <row r="1276" spans="3:11" ht="19.5" customHeight="1" hidden="1">
      <c r="C1276" s="152"/>
      <c r="D1276" s="152"/>
      <c r="E1276" s="152"/>
      <c r="F1276" s="152"/>
      <c r="G1276" s="152"/>
      <c r="H1276" s="152"/>
      <c r="I1276" s="152"/>
      <c r="J1276" s="152"/>
      <c r="K1276" s="152"/>
    </row>
    <row r="1277" spans="3:11" ht="19.5" customHeight="1" hidden="1">
      <c r="C1277" s="152"/>
      <c r="D1277" s="152"/>
      <c r="E1277" s="152"/>
      <c r="F1277" s="152"/>
      <c r="G1277" s="152"/>
      <c r="H1277" s="152"/>
      <c r="I1277" s="152"/>
      <c r="J1277" s="152"/>
      <c r="K1277" s="152"/>
    </row>
    <row r="1278" spans="3:11" ht="19.5" customHeight="1" hidden="1" thickBot="1">
      <c r="C1278" s="152"/>
      <c r="D1278" s="152"/>
      <c r="E1278" s="152"/>
      <c r="F1278" s="152"/>
      <c r="G1278" s="152"/>
      <c r="H1278" s="152"/>
      <c r="I1278" s="152"/>
      <c r="J1278" s="152"/>
      <c r="K1278" s="152"/>
    </row>
    <row r="1279" s="157" customFormat="1" ht="19.5" customHeight="1" hidden="1" thickBot="1"/>
    <row r="1280" spans="3:11" ht="9.75" customHeight="1" hidden="1" thickBot="1">
      <c r="C1280" s="152"/>
      <c r="D1280" s="152"/>
      <c r="E1280" s="152"/>
      <c r="F1280" s="152"/>
      <c r="G1280" s="152"/>
      <c r="H1280" s="152"/>
      <c r="I1280" s="152"/>
      <c r="J1280" s="152"/>
      <c r="K1280" s="152"/>
    </row>
    <row r="1281" spans="3:11" ht="19.5" customHeight="1" hidden="1">
      <c r="C1281" s="152"/>
      <c r="D1281" s="152"/>
      <c r="E1281" s="152"/>
      <c r="F1281" s="152"/>
      <c r="G1281" s="152"/>
      <c r="H1281" s="152"/>
      <c r="I1281" s="152"/>
      <c r="J1281" s="152"/>
      <c r="K1281" s="152"/>
    </row>
    <row r="1282" spans="3:11" ht="19.5" customHeight="1" hidden="1">
      <c r="C1282" s="152"/>
      <c r="D1282" s="152"/>
      <c r="E1282" s="152"/>
      <c r="F1282" s="152"/>
      <c r="G1282" s="152"/>
      <c r="H1282" s="152"/>
      <c r="I1282" s="152"/>
      <c r="J1282" s="152"/>
      <c r="K1282" s="152"/>
    </row>
    <row r="1283" spans="3:11" ht="19.5" customHeight="1" hidden="1">
      <c r="C1283" s="152"/>
      <c r="D1283" s="152"/>
      <c r="E1283" s="152"/>
      <c r="F1283" s="152"/>
      <c r="G1283" s="152"/>
      <c r="H1283" s="152"/>
      <c r="I1283" s="152"/>
      <c r="J1283" s="152"/>
      <c r="K1283" s="152"/>
    </row>
    <row r="1284" spans="3:11" ht="19.5" customHeight="1" hidden="1">
      <c r="C1284" s="152"/>
      <c r="D1284" s="152"/>
      <c r="E1284" s="152"/>
      <c r="F1284" s="152"/>
      <c r="G1284" s="152"/>
      <c r="H1284" s="152"/>
      <c r="I1284" s="152"/>
      <c r="J1284" s="152"/>
      <c r="K1284" s="152"/>
    </row>
    <row r="1285" spans="3:11" ht="19.5" customHeight="1" hidden="1" thickBot="1">
      <c r="C1285" s="152"/>
      <c r="D1285" s="152"/>
      <c r="E1285" s="152"/>
      <c r="F1285" s="152"/>
      <c r="G1285" s="152"/>
      <c r="H1285" s="152"/>
      <c r="I1285" s="152"/>
      <c r="J1285" s="152"/>
      <c r="K1285" s="152"/>
    </row>
    <row r="1286" s="157" customFormat="1" ht="19.5" customHeight="1" hidden="1" thickBot="1"/>
    <row r="1287" spans="3:11" ht="9.75" customHeight="1" hidden="1" thickBot="1">
      <c r="C1287" s="152"/>
      <c r="D1287" s="152"/>
      <c r="E1287" s="152"/>
      <c r="F1287" s="152"/>
      <c r="G1287" s="152"/>
      <c r="H1287" s="152"/>
      <c r="I1287" s="152"/>
      <c r="J1287" s="152"/>
      <c r="K1287" s="152"/>
    </row>
    <row r="1288" s="41" customFormat="1" ht="19.5" customHeight="1" hidden="1" thickBot="1"/>
    <row r="1289" spans="3:11" ht="9.75" customHeight="1" hidden="1" thickBot="1">
      <c r="C1289" s="152"/>
      <c r="D1289" s="152"/>
      <c r="E1289" s="152"/>
      <c r="F1289" s="152"/>
      <c r="G1289" s="152"/>
      <c r="H1289" s="152"/>
      <c r="I1289" s="152"/>
      <c r="J1289" s="152"/>
      <c r="K1289" s="152"/>
    </row>
    <row r="1290" s="41" customFormat="1" ht="19.5" customHeight="1" hidden="1"/>
    <row r="1291" s="41" customFormat="1" ht="19.5" customHeight="1" hidden="1" thickBot="1"/>
    <row r="1292" spans="3:11" ht="19.5" customHeight="1" hidden="1">
      <c r="C1292" s="152"/>
      <c r="D1292" s="152"/>
      <c r="E1292" s="152"/>
      <c r="F1292" s="152"/>
      <c r="G1292" s="152"/>
      <c r="H1292" s="152"/>
      <c r="I1292" s="152"/>
      <c r="J1292" s="152"/>
      <c r="K1292" s="152"/>
    </row>
    <row r="1293" spans="3:11" ht="19.5" customHeight="1" hidden="1">
      <c r="C1293" s="152"/>
      <c r="D1293" s="152"/>
      <c r="E1293" s="152"/>
      <c r="F1293" s="152"/>
      <c r="G1293" s="152"/>
      <c r="H1293" s="152"/>
      <c r="I1293" s="152"/>
      <c r="J1293" s="152"/>
      <c r="K1293" s="152"/>
    </row>
    <row r="1294" spans="3:11" ht="19.5" customHeight="1" hidden="1">
      <c r="C1294" s="152"/>
      <c r="D1294" s="152"/>
      <c r="E1294" s="152"/>
      <c r="F1294" s="152"/>
      <c r="G1294" s="152"/>
      <c r="H1294" s="152"/>
      <c r="I1294" s="152"/>
      <c r="J1294" s="152"/>
      <c r="K1294" s="152"/>
    </row>
    <row r="1295" spans="3:11" ht="19.5" customHeight="1" hidden="1">
      <c r="C1295" s="152"/>
      <c r="D1295" s="152"/>
      <c r="E1295" s="152"/>
      <c r="F1295" s="152"/>
      <c r="G1295" s="152"/>
      <c r="H1295" s="152"/>
      <c r="I1295" s="152"/>
      <c r="J1295" s="152"/>
      <c r="K1295" s="152"/>
    </row>
    <row r="1296" spans="3:11" ht="19.5" customHeight="1" hidden="1" thickBot="1">
      <c r="C1296" s="152"/>
      <c r="D1296" s="152"/>
      <c r="E1296" s="152"/>
      <c r="F1296" s="152"/>
      <c r="G1296" s="152"/>
      <c r="H1296" s="152"/>
      <c r="I1296" s="152"/>
      <c r="J1296" s="152"/>
      <c r="K1296" s="152"/>
    </row>
    <row r="1297" s="157" customFormat="1" ht="19.5" customHeight="1" hidden="1" thickBot="1"/>
    <row r="1298" spans="3:11" ht="9.75" customHeight="1" hidden="1" thickBot="1">
      <c r="C1298" s="152"/>
      <c r="D1298" s="152"/>
      <c r="E1298" s="152"/>
      <c r="F1298" s="152"/>
      <c r="G1298" s="152"/>
      <c r="H1298" s="152"/>
      <c r="I1298" s="152"/>
      <c r="J1298" s="152"/>
      <c r="K1298" s="152"/>
    </row>
    <row r="1299" spans="3:11" ht="19.5" customHeight="1" hidden="1">
      <c r="C1299" s="152"/>
      <c r="D1299" s="152"/>
      <c r="E1299" s="152"/>
      <c r="F1299" s="152"/>
      <c r="G1299" s="152"/>
      <c r="H1299" s="152"/>
      <c r="I1299" s="152"/>
      <c r="J1299" s="152"/>
      <c r="K1299" s="152"/>
    </row>
    <row r="1300" spans="3:11" ht="19.5" customHeight="1" hidden="1">
      <c r="C1300" s="152"/>
      <c r="D1300" s="152"/>
      <c r="E1300" s="152"/>
      <c r="F1300" s="152"/>
      <c r="G1300" s="152"/>
      <c r="H1300" s="152"/>
      <c r="I1300" s="152"/>
      <c r="J1300" s="152"/>
      <c r="K1300" s="152"/>
    </row>
    <row r="1301" spans="3:11" ht="19.5" customHeight="1" hidden="1">
      <c r="C1301" s="152"/>
      <c r="D1301" s="152"/>
      <c r="E1301" s="152"/>
      <c r="F1301" s="152"/>
      <c r="G1301" s="152"/>
      <c r="H1301" s="152"/>
      <c r="I1301" s="152"/>
      <c r="J1301" s="152"/>
      <c r="K1301" s="152"/>
    </row>
    <row r="1302" spans="3:11" ht="19.5" customHeight="1" hidden="1">
      <c r="C1302" s="152"/>
      <c r="D1302" s="152"/>
      <c r="E1302" s="152"/>
      <c r="F1302" s="152"/>
      <c r="G1302" s="152"/>
      <c r="H1302" s="152"/>
      <c r="I1302" s="152"/>
      <c r="J1302" s="152"/>
      <c r="K1302" s="152"/>
    </row>
    <row r="1303" spans="3:11" ht="19.5" customHeight="1" hidden="1" thickBot="1">
      <c r="C1303" s="152"/>
      <c r="D1303" s="152"/>
      <c r="E1303" s="152"/>
      <c r="F1303" s="152"/>
      <c r="G1303" s="152"/>
      <c r="H1303" s="152"/>
      <c r="I1303" s="152"/>
      <c r="J1303" s="152"/>
      <c r="K1303" s="152"/>
    </row>
    <row r="1304" s="157" customFormat="1" ht="19.5" customHeight="1" hidden="1" thickBot="1"/>
    <row r="1305" s="233" customFormat="1" ht="19.5" customHeight="1" hidden="1" thickBot="1"/>
    <row r="1306" spans="3:11" ht="9.75" customHeight="1" hidden="1" thickBot="1">
      <c r="C1306" s="152"/>
      <c r="D1306" s="152"/>
      <c r="E1306" s="152"/>
      <c r="F1306" s="152"/>
      <c r="G1306" s="152"/>
      <c r="H1306" s="152"/>
      <c r="I1306" s="152"/>
      <c r="J1306" s="152"/>
      <c r="K1306" s="152"/>
    </row>
    <row r="1307" s="41" customFormat="1" ht="19.5" customHeight="1" hidden="1" thickBot="1"/>
    <row r="1308" spans="3:11" ht="19.5" customHeight="1" hidden="1">
      <c r="C1308" s="152"/>
      <c r="D1308" s="152"/>
      <c r="E1308" s="152"/>
      <c r="F1308" s="152"/>
      <c r="G1308" s="152"/>
      <c r="H1308" s="152"/>
      <c r="I1308" s="152"/>
      <c r="J1308" s="152"/>
      <c r="K1308" s="152"/>
    </row>
    <row r="1309" spans="3:11" ht="19.5" customHeight="1" hidden="1">
      <c r="C1309" s="152"/>
      <c r="D1309" s="152"/>
      <c r="E1309" s="152"/>
      <c r="F1309" s="152"/>
      <c r="G1309" s="152"/>
      <c r="H1309" s="152"/>
      <c r="I1309" s="152"/>
      <c r="J1309" s="152"/>
      <c r="K1309" s="152"/>
    </row>
    <row r="1310" spans="3:11" ht="19.5" customHeight="1" hidden="1">
      <c r="C1310" s="152"/>
      <c r="D1310" s="152"/>
      <c r="E1310" s="152"/>
      <c r="F1310" s="152"/>
      <c r="G1310" s="152"/>
      <c r="H1310" s="152"/>
      <c r="I1310" s="152"/>
      <c r="J1310" s="152"/>
      <c r="K1310" s="152"/>
    </row>
    <row r="1311" spans="3:11" ht="19.5" customHeight="1" hidden="1">
      <c r="C1311" s="152"/>
      <c r="D1311" s="152"/>
      <c r="E1311" s="152"/>
      <c r="F1311" s="152"/>
      <c r="G1311" s="152"/>
      <c r="H1311" s="152"/>
      <c r="I1311" s="152"/>
      <c r="J1311" s="152"/>
      <c r="K1311" s="152"/>
    </row>
    <row r="1312" spans="3:11" ht="19.5" customHeight="1" hidden="1" thickBot="1">
      <c r="C1312" s="152"/>
      <c r="D1312" s="152"/>
      <c r="E1312" s="152"/>
      <c r="F1312" s="152"/>
      <c r="G1312" s="152"/>
      <c r="H1312" s="152"/>
      <c r="I1312" s="152"/>
      <c r="J1312" s="152"/>
      <c r="K1312" s="152"/>
    </row>
    <row r="1313" s="157" customFormat="1" ht="19.5" customHeight="1" hidden="1" thickBot="1"/>
    <row r="1314" s="233" customFormat="1" ht="19.5" customHeight="1" hidden="1" thickBot="1"/>
    <row r="1315" spans="3:11" ht="9.75" customHeight="1" hidden="1" thickBot="1">
      <c r="C1315" s="152"/>
      <c r="D1315" s="152"/>
      <c r="E1315" s="152"/>
      <c r="F1315" s="152"/>
      <c r="G1315" s="152"/>
      <c r="H1315" s="152"/>
      <c r="I1315" s="152"/>
      <c r="J1315" s="152"/>
      <c r="K1315" s="152"/>
    </row>
    <row r="1316" s="41" customFormat="1" ht="19.5" customHeight="1" hidden="1" thickBot="1"/>
    <row r="1317" spans="3:11" ht="9.75" customHeight="1" hidden="1" thickBot="1">
      <c r="C1317" s="152"/>
      <c r="D1317" s="152"/>
      <c r="E1317" s="152"/>
      <c r="F1317" s="152"/>
      <c r="G1317" s="152"/>
      <c r="H1317" s="152"/>
      <c r="I1317" s="152"/>
      <c r="J1317" s="152"/>
      <c r="K1317" s="152"/>
    </row>
    <row r="1318" s="239" customFormat="1" ht="21.75" customHeight="1" hidden="1" thickBot="1"/>
    <row r="1319" spans="3:11" ht="12.75" hidden="1">
      <c r="C1319" s="152"/>
      <c r="D1319" s="152"/>
      <c r="E1319" s="152"/>
      <c r="F1319" s="152"/>
      <c r="G1319" s="152"/>
      <c r="H1319" s="152"/>
      <c r="I1319" s="152"/>
      <c r="J1319" s="152"/>
      <c r="K1319" s="152"/>
    </row>
    <row r="1320" spans="3:11" ht="12.75" hidden="1">
      <c r="C1320" s="152"/>
      <c r="D1320" s="152"/>
      <c r="E1320" s="152"/>
      <c r="F1320" s="152"/>
      <c r="G1320" s="152"/>
      <c r="H1320" s="152"/>
      <c r="I1320" s="152"/>
      <c r="J1320" s="152"/>
      <c r="K1320" s="152"/>
    </row>
    <row r="1321" spans="3:11" ht="12.75">
      <c r="C1321" s="152"/>
      <c r="D1321" s="152"/>
      <c r="E1321" s="152"/>
      <c r="F1321" s="152"/>
      <c r="G1321" s="152"/>
      <c r="H1321" s="152"/>
      <c r="I1321" s="152"/>
      <c r="J1321" s="152"/>
      <c r="K1321" s="152"/>
    </row>
    <row r="1322" spans="3:11" ht="12.75">
      <c r="C1322" s="152"/>
      <c r="D1322" s="152"/>
      <c r="E1322" s="152"/>
      <c r="F1322" s="152"/>
      <c r="G1322" s="152"/>
      <c r="H1322" s="152"/>
      <c r="I1322" s="152"/>
      <c r="J1322" s="152"/>
      <c r="K1322" s="152"/>
    </row>
    <row r="1323" spans="3:11" ht="12.75">
      <c r="C1323" s="152"/>
      <c r="D1323" s="152"/>
      <c r="E1323" s="152"/>
      <c r="F1323" s="152"/>
      <c r="G1323" s="152"/>
      <c r="H1323" s="152"/>
      <c r="I1323" s="152"/>
      <c r="J1323" s="152"/>
      <c r="K1323" s="152"/>
    </row>
    <row r="1324" spans="3:11" ht="12.75">
      <c r="C1324" s="152"/>
      <c r="D1324" s="152"/>
      <c r="E1324" s="152"/>
      <c r="F1324" s="152"/>
      <c r="G1324" s="152"/>
      <c r="H1324" s="152"/>
      <c r="I1324" s="152"/>
      <c r="J1324" s="152"/>
      <c r="K1324" s="152"/>
    </row>
    <row r="1325" spans="3:11" ht="12.75">
      <c r="C1325" s="152"/>
      <c r="D1325" s="152"/>
      <c r="E1325" s="152"/>
      <c r="F1325" s="152"/>
      <c r="G1325" s="152"/>
      <c r="H1325" s="152"/>
      <c r="I1325" s="152"/>
      <c r="J1325" s="152"/>
      <c r="K1325" s="152"/>
    </row>
    <row r="1326" spans="3:11" ht="12.75">
      <c r="C1326" s="152"/>
      <c r="D1326" s="152"/>
      <c r="E1326" s="152"/>
      <c r="F1326" s="152"/>
      <c r="G1326" s="152"/>
      <c r="H1326" s="152"/>
      <c r="I1326" s="152"/>
      <c r="J1326" s="152"/>
      <c r="K1326" s="152"/>
    </row>
    <row r="1327" spans="3:11" ht="12.75">
      <c r="C1327" s="152"/>
      <c r="D1327" s="152"/>
      <c r="E1327" s="152"/>
      <c r="F1327" s="152"/>
      <c r="G1327" s="152"/>
      <c r="H1327" s="152"/>
      <c r="I1327" s="152"/>
      <c r="J1327" s="152"/>
      <c r="K1327" s="152"/>
    </row>
    <row r="1328" spans="3:11" ht="12.75">
      <c r="C1328" s="152"/>
      <c r="D1328" s="152"/>
      <c r="E1328" s="152"/>
      <c r="F1328" s="152"/>
      <c r="G1328" s="152"/>
      <c r="H1328" s="152"/>
      <c r="I1328" s="152"/>
      <c r="J1328" s="152"/>
      <c r="K1328" s="152"/>
    </row>
    <row r="1329" spans="3:11" ht="12.75">
      <c r="C1329" s="152"/>
      <c r="D1329" s="152"/>
      <c r="E1329" s="152"/>
      <c r="F1329" s="152"/>
      <c r="G1329" s="152"/>
      <c r="H1329" s="152"/>
      <c r="I1329" s="152"/>
      <c r="J1329" s="152"/>
      <c r="K1329" s="152"/>
    </row>
    <row r="1330" spans="3:11" ht="12.75">
      <c r="C1330" s="152"/>
      <c r="D1330" s="152"/>
      <c r="E1330" s="152"/>
      <c r="F1330" s="152"/>
      <c r="G1330" s="152"/>
      <c r="H1330" s="152"/>
      <c r="I1330" s="152"/>
      <c r="J1330" s="152"/>
      <c r="K1330" s="152"/>
    </row>
    <row r="1331" spans="3:11" ht="12.75">
      <c r="C1331" s="152"/>
      <c r="D1331" s="152"/>
      <c r="E1331" s="152"/>
      <c r="F1331" s="152"/>
      <c r="G1331" s="152"/>
      <c r="H1331" s="152"/>
      <c r="I1331" s="152"/>
      <c r="J1331" s="152"/>
      <c r="K1331" s="152"/>
    </row>
    <row r="1332" spans="3:11" ht="12.75">
      <c r="C1332" s="152"/>
      <c r="D1332" s="152"/>
      <c r="E1332" s="152"/>
      <c r="F1332" s="152"/>
      <c r="G1332" s="152"/>
      <c r="H1332" s="152"/>
      <c r="I1332" s="152"/>
      <c r="J1332" s="152"/>
      <c r="K1332" s="152"/>
    </row>
    <row r="1333" spans="3:11" ht="12.75">
      <c r="C1333" s="152"/>
      <c r="D1333" s="152"/>
      <c r="E1333" s="152"/>
      <c r="F1333" s="152"/>
      <c r="G1333" s="152"/>
      <c r="H1333" s="152"/>
      <c r="I1333" s="152"/>
      <c r="J1333" s="152"/>
      <c r="K1333" s="152"/>
    </row>
    <row r="1334" spans="3:11" ht="12.75">
      <c r="C1334" s="152"/>
      <c r="D1334" s="152"/>
      <c r="E1334" s="152"/>
      <c r="F1334" s="152"/>
      <c r="G1334" s="152"/>
      <c r="H1334" s="152"/>
      <c r="I1334" s="152"/>
      <c r="J1334" s="152"/>
      <c r="K1334" s="152"/>
    </row>
    <row r="1335" spans="3:11" ht="12.75">
      <c r="C1335" s="152"/>
      <c r="D1335" s="152"/>
      <c r="E1335" s="152"/>
      <c r="F1335" s="152"/>
      <c r="G1335" s="152"/>
      <c r="H1335" s="152"/>
      <c r="I1335" s="152"/>
      <c r="J1335" s="152"/>
      <c r="K1335" s="152"/>
    </row>
    <row r="1336" spans="3:11" ht="12.75">
      <c r="C1336" s="152"/>
      <c r="D1336" s="152"/>
      <c r="E1336" s="152"/>
      <c r="F1336" s="152"/>
      <c r="G1336" s="152"/>
      <c r="H1336" s="152"/>
      <c r="I1336" s="152"/>
      <c r="J1336" s="152"/>
      <c r="K1336" s="152"/>
    </row>
    <row r="1337" spans="3:11" ht="12.75">
      <c r="C1337" s="152"/>
      <c r="D1337" s="152"/>
      <c r="E1337" s="152"/>
      <c r="F1337" s="152"/>
      <c r="G1337" s="152"/>
      <c r="H1337" s="152"/>
      <c r="I1337" s="152"/>
      <c r="J1337" s="152"/>
      <c r="K1337" s="152"/>
    </row>
    <row r="1338" spans="3:11" ht="12.75">
      <c r="C1338" s="152"/>
      <c r="D1338" s="152"/>
      <c r="E1338" s="152"/>
      <c r="F1338" s="152"/>
      <c r="G1338" s="152"/>
      <c r="H1338" s="152"/>
      <c r="I1338" s="152"/>
      <c r="J1338" s="152"/>
      <c r="K1338" s="152"/>
    </row>
    <row r="1339" spans="3:11" ht="12.75">
      <c r="C1339" s="152"/>
      <c r="D1339" s="152"/>
      <c r="E1339" s="152"/>
      <c r="F1339" s="152"/>
      <c r="G1339" s="152"/>
      <c r="H1339" s="152"/>
      <c r="I1339" s="152"/>
      <c r="J1339" s="152"/>
      <c r="K1339" s="152"/>
    </row>
    <row r="1340" spans="3:11" ht="12.75">
      <c r="C1340" s="152"/>
      <c r="D1340" s="152"/>
      <c r="E1340" s="152"/>
      <c r="F1340" s="152"/>
      <c r="G1340" s="152"/>
      <c r="H1340" s="152"/>
      <c r="I1340" s="152"/>
      <c r="J1340" s="152"/>
      <c r="K1340" s="152"/>
    </row>
    <row r="1341" spans="3:11" ht="12.75">
      <c r="C1341" s="152"/>
      <c r="D1341" s="152"/>
      <c r="E1341" s="152"/>
      <c r="F1341" s="152"/>
      <c r="G1341" s="152"/>
      <c r="H1341" s="152"/>
      <c r="I1341" s="152"/>
      <c r="J1341" s="152"/>
      <c r="K1341" s="152"/>
    </row>
    <row r="1342" spans="3:11" ht="12.75">
      <c r="C1342" s="152"/>
      <c r="D1342" s="152"/>
      <c r="E1342" s="152"/>
      <c r="F1342" s="152"/>
      <c r="G1342" s="152"/>
      <c r="H1342" s="152"/>
      <c r="I1342" s="152"/>
      <c r="J1342" s="152"/>
      <c r="K1342" s="152"/>
    </row>
    <row r="1343" spans="3:11" ht="12.75">
      <c r="C1343" s="152"/>
      <c r="D1343" s="152"/>
      <c r="E1343" s="152"/>
      <c r="F1343" s="152"/>
      <c r="G1343" s="152"/>
      <c r="H1343" s="152"/>
      <c r="I1343" s="152"/>
      <c r="J1343" s="152"/>
      <c r="K1343" s="152"/>
    </row>
    <row r="1344" spans="3:11" ht="12.75">
      <c r="C1344" s="152"/>
      <c r="D1344" s="152"/>
      <c r="E1344" s="152"/>
      <c r="F1344" s="152"/>
      <c r="G1344" s="152"/>
      <c r="H1344" s="152"/>
      <c r="I1344" s="152"/>
      <c r="J1344" s="152"/>
      <c r="K1344" s="152"/>
    </row>
    <row r="1345" spans="3:11" ht="12.75">
      <c r="C1345" s="152"/>
      <c r="D1345" s="152"/>
      <c r="E1345" s="152"/>
      <c r="F1345" s="152"/>
      <c r="G1345" s="152"/>
      <c r="H1345" s="152"/>
      <c r="I1345" s="152"/>
      <c r="J1345" s="152"/>
      <c r="K1345" s="152"/>
    </row>
    <row r="1346" spans="3:11" ht="12.75">
      <c r="C1346" s="152"/>
      <c r="D1346" s="152"/>
      <c r="E1346" s="152"/>
      <c r="F1346" s="152"/>
      <c r="G1346" s="152"/>
      <c r="H1346" s="152"/>
      <c r="I1346" s="152"/>
      <c r="J1346" s="152"/>
      <c r="K1346" s="152"/>
    </row>
    <row r="1347" spans="3:11" ht="12.75">
      <c r="C1347" s="152"/>
      <c r="D1347" s="152"/>
      <c r="E1347" s="152"/>
      <c r="F1347" s="152"/>
      <c r="G1347" s="152"/>
      <c r="H1347" s="152"/>
      <c r="I1347" s="152"/>
      <c r="J1347" s="152"/>
      <c r="K1347" s="152"/>
    </row>
    <row r="1348" spans="3:11" ht="12.75">
      <c r="C1348" s="152"/>
      <c r="D1348" s="152"/>
      <c r="E1348" s="152"/>
      <c r="F1348" s="152"/>
      <c r="G1348" s="152"/>
      <c r="H1348" s="152"/>
      <c r="I1348" s="152"/>
      <c r="J1348" s="152"/>
      <c r="K1348" s="152"/>
    </row>
    <row r="1349" spans="3:11" ht="12.75">
      <c r="C1349" s="152"/>
      <c r="D1349" s="152"/>
      <c r="E1349" s="152"/>
      <c r="F1349" s="152"/>
      <c r="G1349" s="152"/>
      <c r="H1349" s="152"/>
      <c r="I1349" s="152"/>
      <c r="J1349" s="152"/>
      <c r="K1349" s="152"/>
    </row>
    <row r="1350" spans="3:11" ht="12.75">
      <c r="C1350" s="152"/>
      <c r="D1350" s="152"/>
      <c r="E1350" s="152"/>
      <c r="F1350" s="152"/>
      <c r="G1350" s="152"/>
      <c r="H1350" s="152"/>
      <c r="I1350" s="152"/>
      <c r="J1350" s="152"/>
      <c r="K1350" s="152"/>
    </row>
    <row r="1351" spans="3:11" ht="12.75">
      <c r="C1351" s="152"/>
      <c r="D1351" s="152"/>
      <c r="E1351" s="152"/>
      <c r="F1351" s="152"/>
      <c r="G1351" s="152"/>
      <c r="H1351" s="152"/>
      <c r="I1351" s="152"/>
      <c r="J1351" s="152"/>
      <c r="K1351" s="152"/>
    </row>
    <row r="1352" spans="3:11" ht="12.75">
      <c r="C1352" s="152"/>
      <c r="D1352" s="152"/>
      <c r="E1352" s="152"/>
      <c r="F1352" s="152"/>
      <c r="G1352" s="152"/>
      <c r="H1352" s="152"/>
      <c r="I1352" s="152"/>
      <c r="J1352" s="152"/>
      <c r="K1352" s="152"/>
    </row>
    <row r="1353" spans="3:11" ht="12.75">
      <c r="C1353" s="152"/>
      <c r="D1353" s="152"/>
      <c r="E1353" s="152"/>
      <c r="F1353" s="152"/>
      <c r="G1353" s="152"/>
      <c r="H1353" s="152"/>
      <c r="I1353" s="152"/>
      <c r="J1353" s="152"/>
      <c r="K1353" s="152"/>
    </row>
    <row r="1354" spans="3:11" ht="12.75">
      <c r="C1354" s="152"/>
      <c r="D1354" s="152"/>
      <c r="E1354" s="152"/>
      <c r="F1354" s="152"/>
      <c r="G1354" s="152"/>
      <c r="H1354" s="152"/>
      <c r="I1354" s="152"/>
      <c r="J1354" s="152"/>
      <c r="K1354" s="152"/>
    </row>
    <row r="1355" spans="3:11" ht="12.75">
      <c r="C1355" s="152"/>
      <c r="D1355" s="152"/>
      <c r="E1355" s="152"/>
      <c r="F1355" s="152"/>
      <c r="G1355" s="152"/>
      <c r="H1355" s="152"/>
      <c r="I1355" s="152"/>
      <c r="J1355" s="152"/>
      <c r="K1355" s="152"/>
    </row>
    <row r="1356" spans="3:11" ht="12.75">
      <c r="C1356" s="152"/>
      <c r="D1356" s="152"/>
      <c r="E1356" s="152"/>
      <c r="F1356" s="152"/>
      <c r="G1356" s="152"/>
      <c r="H1356" s="152"/>
      <c r="I1356" s="152"/>
      <c r="J1356" s="152"/>
      <c r="K1356" s="152"/>
    </row>
    <row r="1357" spans="3:11" ht="12.75">
      <c r="C1357" s="152"/>
      <c r="D1357" s="152"/>
      <c r="E1357" s="152"/>
      <c r="F1357" s="152"/>
      <c r="G1357" s="152"/>
      <c r="H1357" s="152"/>
      <c r="I1357" s="152"/>
      <c r="J1357" s="152"/>
      <c r="K1357" s="152"/>
    </row>
    <row r="1358" spans="3:11" ht="12.75">
      <c r="C1358" s="152"/>
      <c r="D1358" s="152"/>
      <c r="E1358" s="152"/>
      <c r="F1358" s="152"/>
      <c r="G1358" s="152"/>
      <c r="H1358" s="152"/>
      <c r="I1358" s="152"/>
      <c r="J1358" s="152"/>
      <c r="K1358" s="152"/>
    </row>
    <row r="1359" spans="3:11" ht="12.75">
      <c r="C1359" s="152"/>
      <c r="D1359" s="152"/>
      <c r="E1359" s="152"/>
      <c r="F1359" s="152"/>
      <c r="G1359" s="152"/>
      <c r="H1359" s="152"/>
      <c r="I1359" s="152"/>
      <c r="J1359" s="152"/>
      <c r="K1359" s="152"/>
    </row>
    <row r="1360" spans="3:11" ht="12.75">
      <c r="C1360" s="152"/>
      <c r="D1360" s="152"/>
      <c r="E1360" s="152"/>
      <c r="F1360" s="152"/>
      <c r="G1360" s="152"/>
      <c r="H1360" s="152"/>
      <c r="I1360" s="152"/>
      <c r="J1360" s="152"/>
      <c r="K1360" s="152"/>
    </row>
    <row r="1361" spans="3:11" ht="12.75">
      <c r="C1361" s="152"/>
      <c r="D1361" s="152"/>
      <c r="E1361" s="152"/>
      <c r="F1361" s="152"/>
      <c r="G1361" s="152"/>
      <c r="H1361" s="152"/>
      <c r="I1361" s="152"/>
      <c r="J1361" s="152"/>
      <c r="K1361" s="152"/>
    </row>
    <row r="1362" spans="3:11" ht="12.75">
      <c r="C1362" s="152"/>
      <c r="D1362" s="152"/>
      <c r="E1362" s="152"/>
      <c r="F1362" s="152"/>
      <c r="G1362" s="152"/>
      <c r="H1362" s="152"/>
      <c r="I1362" s="152"/>
      <c r="J1362" s="152"/>
      <c r="K1362" s="152"/>
    </row>
    <row r="1363" spans="3:11" ht="12.75">
      <c r="C1363" s="152"/>
      <c r="D1363" s="152"/>
      <c r="E1363" s="152"/>
      <c r="F1363" s="152"/>
      <c r="G1363" s="152"/>
      <c r="H1363" s="152"/>
      <c r="I1363" s="152"/>
      <c r="J1363" s="152"/>
      <c r="K1363" s="152"/>
    </row>
    <row r="1364" spans="3:11" ht="12.75">
      <c r="C1364" s="152"/>
      <c r="D1364" s="152"/>
      <c r="E1364" s="152"/>
      <c r="F1364" s="152"/>
      <c r="G1364" s="152"/>
      <c r="H1364" s="152"/>
      <c r="I1364" s="152"/>
      <c r="J1364" s="152"/>
      <c r="K1364" s="152"/>
    </row>
    <row r="1365" spans="3:11" ht="12.75">
      <c r="C1365" s="152"/>
      <c r="D1365" s="152"/>
      <c r="E1365" s="152"/>
      <c r="F1365" s="152"/>
      <c r="G1365" s="152"/>
      <c r="H1365" s="152"/>
      <c r="I1365" s="152"/>
      <c r="J1365" s="152"/>
      <c r="K1365" s="152"/>
    </row>
    <row r="1366" spans="3:11" ht="12.75">
      <c r="C1366" s="152"/>
      <c r="D1366" s="152"/>
      <c r="E1366" s="152"/>
      <c r="F1366" s="152"/>
      <c r="G1366" s="152"/>
      <c r="H1366" s="152"/>
      <c r="I1366" s="152"/>
      <c r="J1366" s="152"/>
      <c r="K1366" s="152"/>
    </row>
    <row r="1367" spans="3:11" ht="12.75">
      <c r="C1367" s="152"/>
      <c r="D1367" s="152"/>
      <c r="E1367" s="152"/>
      <c r="F1367" s="152"/>
      <c r="G1367" s="152"/>
      <c r="H1367" s="152"/>
      <c r="I1367" s="152"/>
      <c r="J1367" s="152"/>
      <c r="K1367" s="152"/>
    </row>
    <row r="1368" spans="3:11" ht="12.75">
      <c r="C1368" s="152"/>
      <c r="D1368" s="152"/>
      <c r="E1368" s="152"/>
      <c r="F1368" s="152"/>
      <c r="G1368" s="152"/>
      <c r="H1368" s="152"/>
      <c r="I1368" s="152"/>
      <c r="J1368" s="152"/>
      <c r="K1368" s="152"/>
    </row>
    <row r="1369" spans="3:11" ht="12.75">
      <c r="C1369" s="152"/>
      <c r="D1369" s="152"/>
      <c r="E1369" s="152"/>
      <c r="F1369" s="152"/>
      <c r="G1369" s="152"/>
      <c r="H1369" s="152"/>
      <c r="I1369" s="152"/>
      <c r="J1369" s="152"/>
      <c r="K1369" s="152"/>
    </row>
    <row r="1370" spans="3:11" ht="12.75">
      <c r="C1370" s="152"/>
      <c r="D1370" s="152"/>
      <c r="E1370" s="152"/>
      <c r="F1370" s="152"/>
      <c r="G1370" s="152"/>
      <c r="H1370" s="152"/>
      <c r="I1370" s="152"/>
      <c r="J1370" s="152"/>
      <c r="K1370" s="152"/>
    </row>
    <row r="1371" spans="3:11" ht="12.75">
      <c r="C1371" s="152"/>
      <c r="D1371" s="152"/>
      <c r="E1371" s="152"/>
      <c r="F1371" s="152"/>
      <c r="G1371" s="152"/>
      <c r="H1371" s="152"/>
      <c r="I1371" s="152"/>
      <c r="J1371" s="152"/>
      <c r="K1371" s="152"/>
    </row>
    <row r="1372" spans="3:11" ht="12.75">
      <c r="C1372" s="152"/>
      <c r="D1372" s="152"/>
      <c r="E1372" s="152"/>
      <c r="F1372" s="152"/>
      <c r="G1372" s="152"/>
      <c r="H1372" s="152"/>
      <c r="I1372" s="152"/>
      <c r="J1372" s="152"/>
      <c r="K1372" s="152"/>
    </row>
    <row r="1373" spans="3:11" ht="12.75">
      <c r="C1373" s="152"/>
      <c r="D1373" s="152"/>
      <c r="E1373" s="152"/>
      <c r="F1373" s="152"/>
      <c r="G1373" s="152"/>
      <c r="H1373" s="152"/>
      <c r="I1373" s="152"/>
      <c r="J1373" s="152"/>
      <c r="K1373" s="152"/>
    </row>
    <row r="1374" spans="3:11" ht="12.75">
      <c r="C1374" s="152"/>
      <c r="D1374" s="152"/>
      <c r="E1374" s="152"/>
      <c r="F1374" s="152"/>
      <c r="G1374" s="152"/>
      <c r="H1374" s="152"/>
      <c r="I1374" s="152"/>
      <c r="J1374" s="152"/>
      <c r="K1374" s="152"/>
    </row>
    <row r="1375" spans="3:11" ht="12.75">
      <c r="C1375" s="152"/>
      <c r="D1375" s="152"/>
      <c r="E1375" s="152"/>
      <c r="F1375" s="152"/>
      <c r="G1375" s="152"/>
      <c r="H1375" s="152"/>
      <c r="I1375" s="152"/>
      <c r="J1375" s="152"/>
      <c r="K1375" s="152"/>
    </row>
    <row r="1376" spans="3:11" ht="12.75">
      <c r="C1376" s="152"/>
      <c r="D1376" s="152"/>
      <c r="E1376" s="152"/>
      <c r="F1376" s="152"/>
      <c r="G1376" s="152"/>
      <c r="H1376" s="152"/>
      <c r="I1376" s="152"/>
      <c r="J1376" s="152"/>
      <c r="K1376" s="152"/>
    </row>
    <row r="1377" spans="3:11" ht="12.75">
      <c r="C1377" s="152"/>
      <c r="D1377" s="152"/>
      <c r="E1377" s="152"/>
      <c r="F1377" s="152"/>
      <c r="G1377" s="152"/>
      <c r="H1377" s="152"/>
      <c r="I1377" s="152"/>
      <c r="J1377" s="152"/>
      <c r="K1377" s="152"/>
    </row>
    <row r="1378" spans="3:11" ht="12.75">
      <c r="C1378" s="152"/>
      <c r="D1378" s="152"/>
      <c r="E1378" s="152"/>
      <c r="F1378" s="152"/>
      <c r="G1378" s="152"/>
      <c r="H1378" s="152"/>
      <c r="I1378" s="152"/>
      <c r="J1378" s="152"/>
      <c r="K1378" s="152"/>
    </row>
    <row r="1379" spans="3:11" ht="12.75">
      <c r="C1379" s="152"/>
      <c r="D1379" s="152"/>
      <c r="E1379" s="152"/>
      <c r="F1379" s="152"/>
      <c r="G1379" s="152"/>
      <c r="H1379" s="152"/>
      <c r="I1379" s="152"/>
      <c r="J1379" s="152"/>
      <c r="K1379" s="152"/>
    </row>
    <row r="1380" spans="3:11" ht="12.75">
      <c r="C1380" s="152"/>
      <c r="D1380" s="152"/>
      <c r="E1380" s="152"/>
      <c r="F1380" s="152"/>
      <c r="G1380" s="152"/>
      <c r="H1380" s="152"/>
      <c r="I1380" s="152"/>
      <c r="J1380" s="152"/>
      <c r="K1380" s="152"/>
    </row>
    <row r="1381" spans="3:11" ht="12.75">
      <c r="C1381" s="152"/>
      <c r="D1381" s="152"/>
      <c r="E1381" s="152"/>
      <c r="F1381" s="152"/>
      <c r="G1381" s="152"/>
      <c r="H1381" s="152"/>
      <c r="I1381" s="152"/>
      <c r="J1381" s="152"/>
      <c r="K1381" s="152"/>
    </row>
    <row r="1382" spans="3:11" ht="12.75">
      <c r="C1382" s="152"/>
      <c r="D1382" s="152"/>
      <c r="E1382" s="152"/>
      <c r="F1382" s="152"/>
      <c r="G1382" s="152"/>
      <c r="H1382" s="152"/>
      <c r="I1382" s="152"/>
      <c r="J1382" s="152"/>
      <c r="K1382" s="152"/>
    </row>
    <row r="1383" spans="3:11" ht="12.75">
      <c r="C1383" s="152"/>
      <c r="D1383" s="152"/>
      <c r="E1383" s="152"/>
      <c r="F1383" s="152"/>
      <c r="G1383" s="152"/>
      <c r="H1383" s="152"/>
      <c r="I1383" s="152"/>
      <c r="J1383" s="152"/>
      <c r="K1383" s="152"/>
    </row>
    <row r="1384" spans="3:11" ht="12.75">
      <c r="C1384" s="152"/>
      <c r="D1384" s="152"/>
      <c r="E1384" s="152"/>
      <c r="F1384" s="152"/>
      <c r="G1384" s="152"/>
      <c r="H1384" s="152"/>
      <c r="I1384" s="152"/>
      <c r="J1384" s="152"/>
      <c r="K1384" s="152"/>
    </row>
    <row r="1385" spans="3:11" ht="12.75">
      <c r="C1385" s="152"/>
      <c r="D1385" s="152"/>
      <c r="E1385" s="152"/>
      <c r="F1385" s="152"/>
      <c r="G1385" s="152"/>
      <c r="H1385" s="152"/>
      <c r="I1385" s="152"/>
      <c r="J1385" s="152"/>
      <c r="K1385" s="152"/>
    </row>
    <row r="1386" spans="3:11" ht="12.75">
      <c r="C1386" s="152"/>
      <c r="D1386" s="152"/>
      <c r="E1386" s="152"/>
      <c r="F1386" s="152"/>
      <c r="G1386" s="152"/>
      <c r="H1386" s="152"/>
      <c r="I1386" s="152"/>
      <c r="J1386" s="152"/>
      <c r="K1386" s="152"/>
    </row>
    <row r="1387" spans="3:11" ht="12.75">
      <c r="C1387" s="152"/>
      <c r="D1387" s="152"/>
      <c r="E1387" s="152"/>
      <c r="F1387" s="152"/>
      <c r="G1387" s="152"/>
      <c r="H1387" s="152"/>
      <c r="I1387" s="152"/>
      <c r="J1387" s="152"/>
      <c r="K1387" s="152"/>
    </row>
    <row r="1388" spans="3:11" ht="12.75">
      <c r="C1388" s="152"/>
      <c r="D1388" s="152"/>
      <c r="E1388" s="152"/>
      <c r="F1388" s="152"/>
      <c r="G1388" s="152"/>
      <c r="H1388" s="152"/>
      <c r="I1388" s="152"/>
      <c r="J1388" s="152"/>
      <c r="K1388" s="152"/>
    </row>
    <row r="1389" spans="3:11" ht="12.75">
      <c r="C1389" s="152"/>
      <c r="D1389" s="152"/>
      <c r="E1389" s="152"/>
      <c r="F1389" s="152"/>
      <c r="G1389" s="152"/>
      <c r="H1389" s="152"/>
      <c r="I1389" s="152"/>
      <c r="J1389" s="152"/>
      <c r="K1389" s="152"/>
    </row>
    <row r="1390" spans="3:11" ht="12.75">
      <c r="C1390" s="152"/>
      <c r="D1390" s="152"/>
      <c r="E1390" s="152"/>
      <c r="F1390" s="152"/>
      <c r="G1390" s="152"/>
      <c r="H1390" s="152"/>
      <c r="I1390" s="152"/>
      <c r="J1390" s="152"/>
      <c r="K1390" s="152"/>
    </row>
    <row r="1391" spans="3:11" ht="12.75">
      <c r="C1391" s="152"/>
      <c r="D1391" s="152"/>
      <c r="E1391" s="152"/>
      <c r="F1391" s="152"/>
      <c r="G1391" s="152"/>
      <c r="H1391" s="152"/>
      <c r="I1391" s="152"/>
      <c r="J1391" s="152"/>
      <c r="K1391" s="152"/>
    </row>
    <row r="1392" spans="3:11" ht="12.75">
      <c r="C1392" s="152"/>
      <c r="D1392" s="152"/>
      <c r="E1392" s="152"/>
      <c r="F1392" s="152"/>
      <c r="G1392" s="152"/>
      <c r="H1392" s="152"/>
      <c r="I1392" s="152"/>
      <c r="J1392" s="152"/>
      <c r="K1392" s="152"/>
    </row>
    <row r="1393" spans="3:11" ht="12.75">
      <c r="C1393" s="152"/>
      <c r="D1393" s="152"/>
      <c r="E1393" s="152"/>
      <c r="F1393" s="152"/>
      <c r="G1393" s="152"/>
      <c r="H1393" s="152"/>
      <c r="I1393" s="152"/>
      <c r="J1393" s="152"/>
      <c r="K1393" s="152"/>
    </row>
    <row r="1394" spans="3:11" ht="12.75">
      <c r="C1394" s="152"/>
      <c r="D1394" s="152"/>
      <c r="E1394" s="152"/>
      <c r="F1394" s="152"/>
      <c r="G1394" s="152"/>
      <c r="H1394" s="152"/>
      <c r="I1394" s="152"/>
      <c r="J1394" s="152"/>
      <c r="K1394" s="152"/>
    </row>
    <row r="1395" spans="3:11" ht="12.75">
      <c r="C1395" s="152"/>
      <c r="D1395" s="152"/>
      <c r="E1395" s="152"/>
      <c r="F1395" s="152"/>
      <c r="G1395" s="152"/>
      <c r="H1395" s="152"/>
      <c r="I1395" s="152"/>
      <c r="J1395" s="152"/>
      <c r="K1395" s="152"/>
    </row>
    <row r="1396" spans="3:11" ht="12.75">
      <c r="C1396" s="152"/>
      <c r="D1396" s="152"/>
      <c r="E1396" s="152"/>
      <c r="F1396" s="152"/>
      <c r="G1396" s="152"/>
      <c r="H1396" s="152"/>
      <c r="I1396" s="152"/>
      <c r="J1396" s="152"/>
      <c r="K1396" s="152"/>
    </row>
    <row r="1397" spans="3:11" ht="12.75">
      <c r="C1397" s="152"/>
      <c r="D1397" s="152"/>
      <c r="E1397" s="152"/>
      <c r="F1397" s="152"/>
      <c r="G1397" s="152"/>
      <c r="H1397" s="152"/>
      <c r="I1397" s="152"/>
      <c r="J1397" s="152"/>
      <c r="K1397" s="152"/>
    </row>
    <row r="1398" spans="3:11" ht="12.75">
      <c r="C1398" s="152"/>
      <c r="D1398" s="152"/>
      <c r="E1398" s="152"/>
      <c r="F1398" s="152"/>
      <c r="G1398" s="152"/>
      <c r="H1398" s="152"/>
      <c r="I1398" s="152"/>
      <c r="J1398" s="152"/>
      <c r="K1398" s="152"/>
    </row>
    <row r="1399" spans="3:11" ht="12.75">
      <c r="C1399" s="152"/>
      <c r="D1399" s="152"/>
      <c r="E1399" s="152"/>
      <c r="F1399" s="152"/>
      <c r="G1399" s="152"/>
      <c r="H1399" s="152"/>
      <c r="I1399" s="152"/>
      <c r="J1399" s="152"/>
      <c r="K1399" s="152"/>
    </row>
    <row r="1400" spans="3:11" ht="12.75">
      <c r="C1400" s="152"/>
      <c r="D1400" s="152"/>
      <c r="E1400" s="152"/>
      <c r="F1400" s="152"/>
      <c r="G1400" s="152"/>
      <c r="H1400" s="152"/>
      <c r="I1400" s="152"/>
      <c r="J1400" s="152"/>
      <c r="K1400" s="152"/>
    </row>
    <row r="1401" spans="3:11" ht="12.75">
      <c r="C1401" s="152"/>
      <c r="D1401" s="152"/>
      <c r="E1401" s="152"/>
      <c r="F1401" s="152"/>
      <c r="G1401" s="152"/>
      <c r="H1401" s="152"/>
      <c r="I1401" s="152"/>
      <c r="J1401" s="152"/>
      <c r="K1401" s="152"/>
    </row>
    <row r="1402" spans="3:11" ht="12.75">
      <c r="C1402" s="152"/>
      <c r="D1402" s="152"/>
      <c r="E1402" s="152"/>
      <c r="F1402" s="152"/>
      <c r="G1402" s="152"/>
      <c r="H1402" s="152"/>
      <c r="I1402" s="152"/>
      <c r="J1402" s="152"/>
      <c r="K1402" s="152"/>
    </row>
    <row r="1403" spans="3:11" ht="12.75">
      <c r="C1403" s="152"/>
      <c r="D1403" s="152"/>
      <c r="E1403" s="152"/>
      <c r="F1403" s="152"/>
      <c r="G1403" s="152"/>
      <c r="H1403" s="152"/>
      <c r="I1403" s="152"/>
      <c r="J1403" s="152"/>
      <c r="K1403" s="152"/>
    </row>
    <row r="1404" spans="3:11" ht="12.75">
      <c r="C1404" s="152"/>
      <c r="D1404" s="152"/>
      <c r="E1404" s="152"/>
      <c r="F1404" s="152"/>
      <c r="G1404" s="152"/>
      <c r="H1404" s="152"/>
      <c r="I1404" s="152"/>
      <c r="J1404" s="152"/>
      <c r="K1404" s="152"/>
    </row>
    <row r="1405" spans="3:11" ht="12.75">
      <c r="C1405" s="152"/>
      <c r="D1405" s="152"/>
      <c r="E1405" s="152"/>
      <c r="F1405" s="152"/>
      <c r="G1405" s="152"/>
      <c r="H1405" s="152"/>
      <c r="I1405" s="152"/>
      <c r="J1405" s="152"/>
      <c r="K1405" s="152"/>
    </row>
    <row r="1406" spans="3:11" ht="12.75">
      <c r="C1406" s="152"/>
      <c r="D1406" s="152"/>
      <c r="E1406" s="152"/>
      <c r="F1406" s="152"/>
      <c r="G1406" s="152"/>
      <c r="H1406" s="152"/>
      <c r="I1406" s="152"/>
      <c r="J1406" s="152"/>
      <c r="K1406" s="152"/>
    </row>
  </sheetData>
  <sheetProtection/>
  <mergeCells count="36">
    <mergeCell ref="H22:H23"/>
    <mergeCell ref="I22:J22"/>
    <mergeCell ref="A3:K3"/>
    <mergeCell ref="H5:K5"/>
    <mergeCell ref="A6:B6"/>
    <mergeCell ref="C6:K6"/>
    <mergeCell ref="A7:B7"/>
    <mergeCell ref="C7:K7"/>
    <mergeCell ref="C12:K12"/>
    <mergeCell ref="A18:K18"/>
    <mergeCell ref="A19:K19"/>
    <mergeCell ref="A20:K20"/>
    <mergeCell ref="A21:B21"/>
    <mergeCell ref="C21:E21"/>
    <mergeCell ref="F21:H21"/>
    <mergeCell ref="C14:K14"/>
    <mergeCell ref="C13:K13"/>
    <mergeCell ref="A35:A37"/>
    <mergeCell ref="A38:B38"/>
    <mergeCell ref="E22:E23"/>
    <mergeCell ref="I21:K21"/>
    <mergeCell ref="K22:K23"/>
    <mergeCell ref="C16:K16"/>
    <mergeCell ref="C17:K17"/>
    <mergeCell ref="C15:K15"/>
    <mergeCell ref="C22:D22"/>
    <mergeCell ref="C8:K8"/>
    <mergeCell ref="A40:B40"/>
    <mergeCell ref="A30:A33"/>
    <mergeCell ref="A24:A28"/>
    <mergeCell ref="A22:A23"/>
    <mergeCell ref="B22:B23"/>
    <mergeCell ref="F22:G22"/>
    <mergeCell ref="C9:K9"/>
    <mergeCell ref="C10:K10"/>
    <mergeCell ref="C11:K11"/>
  </mergeCells>
  <printOptions horizontalCentered="1"/>
  <pageMargins left="0.15748031496062992" right="0.15748031496062992" top="0.3937007874015748" bottom="0.6692913385826772" header="0.5118110236220472" footer="0.5118110236220472"/>
  <pageSetup horizontalDpi="300" verticalDpi="300" orientation="portrait" paperSize="9" scale="6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Yatırım-İMİ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Zekayi SAĞLAM</dc:creator>
  <cp:keywords/>
  <dc:description/>
  <cp:lastModifiedBy>useR</cp:lastModifiedBy>
  <cp:lastPrinted>2013-05-20T13:19:35Z</cp:lastPrinted>
  <dcterms:created xsi:type="dcterms:W3CDTF">2000-07-06T05:43:41Z</dcterms:created>
  <dcterms:modified xsi:type="dcterms:W3CDTF">2014-05-20T08:01:52Z</dcterms:modified>
  <cp:category/>
  <cp:version/>
  <cp:contentType/>
  <cp:contentStatus/>
</cp:coreProperties>
</file>